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80" windowHeight="6945" tabRatio="653" activeTab="12"/>
  </bookViews>
  <sheets>
    <sheet name="Total" sheetId="1" r:id="rId1"/>
    <sheet name="Exp. All" sheetId="2" r:id="rId2"/>
    <sheet name="Exp. 2" sheetId="3" r:id="rId3"/>
    <sheet name="Exp. 1" sheetId="4" r:id="rId4"/>
    <sheet name="Th. All" sheetId="5" r:id="rId5"/>
    <sheet name="Th. 8" sheetId="6" r:id="rId6"/>
    <sheet name="Th. 7" sheetId="7" r:id="rId7"/>
    <sheet name="Th. 6" sheetId="8" r:id="rId8"/>
    <sheet name="Th. 5" sheetId="9" r:id="rId9"/>
    <sheet name="Th. 4" sheetId="10" r:id="rId10"/>
    <sheet name="Th. 3" sheetId="11" r:id="rId11"/>
    <sheet name="Th. 2" sheetId="12" r:id="rId12"/>
    <sheet name="Th. 1" sheetId="13" r:id="rId13"/>
  </sheets>
  <definedNames/>
  <calcPr fullCalcOnLoad="1"/>
</workbook>
</file>

<file path=xl/sharedStrings.xml><?xml version="1.0" encoding="utf-8"?>
<sst xmlns="http://schemas.openxmlformats.org/spreadsheetml/2006/main" count="1292" uniqueCount="453">
  <si>
    <r>
      <t>Irena Matkovi</t>
    </r>
    <r>
      <rPr>
        <sz val="10"/>
        <rFont val="Arial"/>
        <family val="2"/>
      </rPr>
      <t>č</t>
    </r>
  </si>
  <si>
    <t>Jun Yan Goh</t>
  </si>
  <si>
    <t>Aminatulmunirah Kasim</t>
  </si>
  <si>
    <t>Gah Hung Lee</t>
  </si>
  <si>
    <t>Muhamad Azri Muhamad Marican</t>
  </si>
  <si>
    <t>Benjamin Chen</t>
  </si>
  <si>
    <t>Chin Heng Gan</t>
  </si>
  <si>
    <t>Guang Jun Joseph Lim</t>
  </si>
  <si>
    <t>Zeqi Yang</t>
  </si>
  <si>
    <t>Luciano Hector Di Stefano</t>
  </si>
  <si>
    <t>Matias Daniel Gomez Elias</t>
  </si>
  <si>
    <t>Pablo Gustavo Levrand</t>
  </si>
  <si>
    <t>Gonzalo Jose Munar</t>
  </si>
  <si>
    <t>Quentin Hisette</t>
  </si>
  <si>
    <t>Vanessa LOODTS</t>
  </si>
  <si>
    <t>David Van Cauwenberge</t>
  </si>
  <si>
    <t>Jorn Walscharts</t>
  </si>
  <si>
    <t>Zhivko Atanasov Georgiev</t>
  </si>
  <si>
    <t>Ivanka Rosenova Zhivkova</t>
  </si>
  <si>
    <t>Alberto Sanchez Molero</t>
  </si>
  <si>
    <t>Andres Suarez Velazquez</t>
  </si>
  <si>
    <t>Janne Valo Verner Henriksson</t>
  </si>
  <si>
    <t>Taneli Toivo Hermanni Rajala</t>
  </si>
  <si>
    <t>Elise Duboue-Dijon</t>
  </si>
  <si>
    <t>Benjamin Bousquet</t>
  </si>
  <si>
    <t>Quentin Lefebvre</t>
  </si>
  <si>
    <t>Simon Gourdin-Bertin</t>
  </si>
  <si>
    <t>Cristiana Fanciullo</t>
  </si>
  <si>
    <t>Simone Calvello</t>
  </si>
  <si>
    <t>Vincenzo Grande</t>
  </si>
  <si>
    <t>Vincenzo Spalluto</t>
  </si>
  <si>
    <t>Zamirbek Usonovich Akimbekov</t>
  </si>
  <si>
    <t>Kainar Jyldyzbekovich Kamalov</t>
  </si>
  <si>
    <t>Sabyrbek Bolotbekovich Zheentaev</t>
  </si>
  <si>
    <t>Jae Soo Kim</t>
  </si>
  <si>
    <t>Ingrid Cristiana Vreja</t>
  </si>
  <si>
    <t>Vlad Alexandru Puscasu</t>
  </si>
  <si>
    <t>Osamah Altaib Safwan</t>
  </si>
  <si>
    <t>Mohammed Abdullah Algasim</t>
  </si>
  <si>
    <t>Ataallah Naif Alharbi</t>
  </si>
  <si>
    <t>Ibrahim Abdullah Ba Jaafr</t>
  </si>
  <si>
    <t>Erik Andris</t>
  </si>
  <si>
    <t>Boris Fackovec</t>
  </si>
  <si>
    <t>Lubica Krauskova</t>
  </si>
  <si>
    <t>Martin Lukacisin</t>
  </si>
  <si>
    <t>Oscar Carl Gunnar Granberg</t>
  </si>
  <si>
    <t>Daria Ewa Struska</t>
  </si>
  <si>
    <t>Stella Lucie Riad</t>
  </si>
  <si>
    <t>Axel Nils Ola Gottfries</t>
  </si>
  <si>
    <t>Umed Boltaev</t>
  </si>
  <si>
    <t>Saidullo Sulaymonzoda</t>
  </si>
  <si>
    <t>Khusrav Olimi</t>
  </si>
  <si>
    <t>#ID</t>
  </si>
  <si>
    <t>country</t>
  </si>
  <si>
    <t>task_1</t>
  </si>
  <si>
    <t>task_2</t>
  </si>
  <si>
    <t>task_3</t>
  </si>
  <si>
    <t>task_4</t>
  </si>
  <si>
    <t>task_5</t>
  </si>
  <si>
    <t>task_6</t>
  </si>
  <si>
    <t>task_7</t>
  </si>
  <si>
    <t>task_8</t>
  </si>
  <si>
    <t>task_1_1</t>
  </si>
  <si>
    <t>task_1_2</t>
  </si>
  <si>
    <t>task_1_3</t>
  </si>
  <si>
    <t>task_1_4</t>
  </si>
  <si>
    <t>task_1_5</t>
  </si>
  <si>
    <t>task_1_6</t>
  </si>
  <si>
    <t>task_1_7</t>
  </si>
  <si>
    <t>task_2_1</t>
  </si>
  <si>
    <t>task_2_2</t>
  </si>
  <si>
    <t>task_2_3</t>
  </si>
  <si>
    <t>task_2_4</t>
  </si>
  <si>
    <t>task_2_5</t>
  </si>
  <si>
    <t>task_7_7</t>
  </si>
  <si>
    <t>task_2_9</t>
  </si>
  <si>
    <t>task_3_1</t>
  </si>
  <si>
    <t>task_3_2</t>
  </si>
  <si>
    <t>task_3_3</t>
  </si>
  <si>
    <t>task_3_4</t>
  </si>
  <si>
    <t>task_3_5</t>
  </si>
  <si>
    <t>task_3_6</t>
  </si>
  <si>
    <t>task_4_1</t>
  </si>
  <si>
    <t>task_4_2</t>
  </si>
  <si>
    <t>task_4_3</t>
  </si>
  <si>
    <t>Argentina</t>
  </si>
  <si>
    <t>Armenia</t>
  </si>
  <si>
    <t>Australia</t>
  </si>
  <si>
    <t>Austria</t>
  </si>
  <si>
    <t>Azerbaijan</t>
  </si>
  <si>
    <t>Belgium</t>
  </si>
  <si>
    <t>Bulgaria</t>
  </si>
  <si>
    <t>Belarus</t>
  </si>
  <si>
    <t>Brazil</t>
  </si>
  <si>
    <t>Canada</t>
  </si>
  <si>
    <t>Switzerland</t>
  </si>
  <si>
    <t>China</t>
  </si>
  <si>
    <t>Cuba</t>
  </si>
  <si>
    <t>Cyprus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</si>
  <si>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</si>
  <si>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</si>
  <si>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</si>
  <si>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</si>
  <si>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</si>
  <si>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</si>
  <si>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</si>
  <si>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</si>
  <si>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</si>
  <si>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Croatia</t>
  </si>
  <si>
    <t>Hungary</t>
  </si>
  <si>
    <t>Indonesia</t>
  </si>
  <si>
    <t>India</t>
  </si>
  <si>
    <t>Ireland</t>
  </si>
  <si>
    <t>Iran</t>
  </si>
  <si>
    <t>Iceland</t>
  </si>
  <si>
    <t>Israel</t>
  </si>
  <si>
    <t>Italy</t>
  </si>
  <si>
    <t>Japan</t>
  </si>
  <si>
    <t>Kazakhstan</t>
  </si>
  <si>
    <t>Kyrgyzstan</t>
  </si>
  <si>
    <t>Korea Republic</t>
  </si>
  <si>
    <t>Lithuania</t>
  </si>
  <si>
    <t>Latvia</t>
  </si>
  <si>
    <t>Moldova</t>
  </si>
  <si>
    <t>Mexico</t>
  </si>
  <si>
    <t>Mongolia</t>
  </si>
  <si>
    <t>Malaysia</t>
  </si>
  <si>
    <t>Netherlands</t>
  </si>
  <si>
    <t>Norway</t>
  </si>
  <si>
    <t>New Zealand</t>
  </si>
  <si>
    <t>Pakistan</t>
  </si>
  <si>
    <t>Peru</t>
  </si>
  <si>
    <t>Poland</t>
  </si>
  <si>
    <t>Portugal</t>
  </si>
  <si>
    <t>Romania</t>
  </si>
  <si>
    <t>Russian Federation</t>
  </si>
  <si>
    <t>Saudi Arabia</t>
  </si>
  <si>
    <t>Singapore</t>
  </si>
  <si>
    <t>Slovakia</t>
  </si>
  <si>
    <t>Slovenia</t>
  </si>
  <si>
    <t>Sweden</t>
  </si>
  <si>
    <t>Thailand</t>
  </si>
  <si>
    <t>Tajikistan</t>
  </si>
  <si>
    <t>Turkmenistan</t>
  </si>
  <si>
    <t>Chinese Taipei</t>
  </si>
  <si>
    <t>Turkey</t>
  </si>
  <si>
    <t>Ukraine</t>
  </si>
  <si>
    <t>Uruguay</t>
  </si>
  <si>
    <t>United States</t>
  </si>
  <si>
    <t>Venezuela</t>
  </si>
  <si>
    <t>Vietnam</t>
  </si>
  <si>
    <t>Muhamad Faiz</t>
  </si>
  <si>
    <t>William</t>
  </si>
  <si>
    <t>Jose Enrique Robles Soto</t>
  </si>
  <si>
    <t>Lei Xu</t>
  </si>
  <si>
    <t>Yuan Fang</t>
  </si>
  <si>
    <t>Leonid Romashov</t>
  </si>
  <si>
    <t>Vasiliy Vorobyev</t>
  </si>
  <si>
    <t>Zi-yang Zhang</t>
  </si>
  <si>
    <t>Dimitry Ur'evic Loutchko</t>
  </si>
  <si>
    <t>Dawid Grzegorz Lichosyt</t>
  </si>
  <si>
    <t>Krzysztof Cezary Kosinski</t>
  </si>
  <si>
    <t>Le Yang</t>
  </si>
  <si>
    <t>Stanislav Terehov</t>
  </si>
  <si>
    <t>Philipp Albert Steininger</t>
  </si>
  <si>
    <t>Bavorn Hongsrichinda</t>
  </si>
  <si>
    <t>Eugeny Nekhoroshev</t>
  </si>
  <si>
    <t>Wojciech Dominik Magon</t>
  </si>
  <si>
    <t>Hande Boyaci</t>
  </si>
  <si>
    <t>Sumit Somani</t>
  </si>
  <si>
    <t>Soham Mehta</t>
  </si>
  <si>
    <t>Karolis Leonavicius</t>
  </si>
  <si>
    <t>Minh Nguyen Thi Ngoc</t>
  </si>
  <si>
    <t>Aurimas Vysniauskas</t>
  </si>
  <si>
    <t>Bae Hyeonjin</t>
  </si>
  <si>
    <t>Przemyslaw Krzysztof Tredak</t>
  </si>
  <si>
    <t>Ehsan Shabani</t>
  </si>
  <si>
    <t>Tanatorn Khotavivattana</t>
  </si>
  <si>
    <t>Samvel Bardakhchyan</t>
  </si>
  <si>
    <t>Andres Laan</t>
  </si>
  <si>
    <t>Dzianis Hramazdou</t>
  </si>
  <si>
    <t>Ostap Chervak</t>
  </si>
  <si>
    <t>Brian Kihoon Lee</t>
  </si>
  <si>
    <t>Ctirad Cervinka</t>
  </si>
  <si>
    <t>Andrew Tulloch</t>
  </si>
  <si>
    <t>Justin Koh</t>
  </si>
  <si>
    <t>Ha Pham Tran Hong</t>
  </si>
  <si>
    <t>Vikas Prajapati</t>
  </si>
  <si>
    <t>Narek Dshkhunyn</t>
  </si>
  <si>
    <t>Matthew James Cliffe</t>
  </si>
  <si>
    <t>Yerdos Ordabayev</t>
  </si>
  <si>
    <t>Frederick Robert William Meath Manners</t>
  </si>
  <si>
    <t>Jonathan Lin</t>
  </si>
  <si>
    <t>Petr Hosek</t>
  </si>
  <si>
    <t>Pornchai Kaewsapsak</t>
  </si>
  <si>
    <t>Assaf Avraham Shapira</t>
  </si>
  <si>
    <t>Stefan Michael Pusch</t>
  </si>
  <si>
    <t>Teuku Mahfuzh Aufar Kari</t>
  </si>
  <si>
    <t>Bernardas Morkunas</t>
  </si>
  <si>
    <t>Kenneth Brewer</t>
  </si>
  <si>
    <t>Alena Vaskova</t>
  </si>
  <si>
    <t>Andi Kipper</t>
  </si>
  <si>
    <t>Kartik Ramesh</t>
  </si>
  <si>
    <t>Kaveh Matinkhoo</t>
  </si>
  <si>
    <t>Chuan Zheng Lee</t>
  </si>
  <si>
    <t>Thais Macedo Bezerra Terceiro Jorge</t>
  </si>
  <si>
    <t>Linh Bui Le</t>
  </si>
  <si>
    <t>Christian Oberender</t>
  </si>
  <si>
    <t>Techin Chuladesa</t>
  </si>
  <si>
    <t>Mihails Arhangelskis</t>
  </si>
  <si>
    <t>Christian Marboe</t>
  </si>
  <si>
    <t>Derek Steven Hung-Che Chan</t>
  </si>
  <si>
    <t>Takashi Hiroi</t>
  </si>
  <si>
    <t>Ayana Badrakova</t>
  </si>
  <si>
    <t>Volodymyr Tkachenko</t>
  </si>
  <si>
    <t>Rafael de Cesaris Araujo Tavares</t>
  </si>
  <si>
    <t>Shabnam Sharifzadeh</t>
  </si>
  <si>
    <t>Ahmet Selim Han</t>
  </si>
  <si>
    <t>Naru Tanaka</t>
  </si>
  <si>
    <t>Vincentius Jeremy Suhardi</t>
  </si>
  <si>
    <t>Shotaro Tsunoda</t>
  </si>
  <si>
    <t>Taavi Pungas</t>
  </si>
  <si>
    <t>Arshavir Ghahramanyan</t>
  </si>
  <si>
    <t>Kirill Polischuk</t>
  </si>
  <si>
    <t>Andrew Brian Cairns</t>
  </si>
  <si>
    <t>Thorbjørn Juul Morsing</t>
  </si>
  <si>
    <t>Dauren Kaliyev</t>
  </si>
  <si>
    <t>Tsimafei Balotnik</t>
  </si>
  <si>
    <t>Zijun (Jim) Ge</t>
  </si>
  <si>
    <t>Zhanbolat Zholgeldiyev</t>
  </si>
  <si>
    <t>Serdar Rozyyev</t>
  </si>
  <si>
    <t>Petr Jurik</t>
  </si>
  <si>
    <t>Olha Balabon</t>
  </si>
  <si>
    <t>Dan Peng</t>
  </si>
  <si>
    <t>Romāns Čaplinskis</t>
  </si>
  <si>
    <t>Liudmila Kushnir</t>
  </si>
  <si>
    <t>Batyr Garlyyev</t>
  </si>
  <si>
    <t>Henrik Soensteby</t>
  </si>
  <si>
    <t>Immanuel Ilavarasan Thomas</t>
  </si>
  <si>
    <t>Thomas Ashton Christopher Wong</t>
  </si>
  <si>
    <t>Ivan Ogibalov</t>
  </si>
  <si>
    <t>Jorio Almino de Alencar Arrais Mota</t>
  </si>
  <si>
    <t>Michael James Plunkett</t>
  </si>
  <si>
    <t>Nicholas Moulaf</t>
  </si>
  <si>
    <t>Jaroslav Zak</t>
  </si>
  <si>
    <t>Dogukan Dikmen</t>
  </si>
  <si>
    <t>Kazuki Yamaguchi</t>
  </si>
  <si>
    <t>Manuel Garcia Ricardo</t>
  </si>
  <si>
    <t>Sofia Izmailov</t>
  </si>
  <si>
    <t>Itamar Avraham David Shamai</t>
  </si>
  <si>
    <t>Muradov Nurmuhammet</t>
  </si>
  <si>
    <t>Sergio Fonseca Chitica</t>
  </si>
  <si>
    <t>Roberta Poceviciute</t>
  </si>
  <si>
    <t>Manh Le Dinh</t>
  </si>
  <si>
    <t>Amirhady Kamkaramoli</t>
  </si>
  <si>
    <t>Geir Haakon Beckstroem</t>
  </si>
  <si>
    <t>Javzansuren Norvanchig</t>
  </si>
  <si>
    <t>Juraj Ahel</t>
  </si>
  <si>
    <t>Dan Liraz Lidji</t>
  </si>
  <si>
    <t>Luis Alberto Ypanaque Rocha</t>
  </si>
  <si>
    <t>Andri Vilberg Orrason</t>
  </si>
  <si>
    <t>Ivana Brekalo</t>
  </si>
  <si>
    <t>Haleluya  Sagit</t>
  </si>
  <si>
    <t>Martina Feyzrakhmanova</t>
  </si>
  <si>
    <t>Sotirios Christodoulou</t>
  </si>
  <si>
    <t>Mehmet Vural</t>
  </si>
  <si>
    <t>Cristhian Luis Canari Chumpitaz</t>
  </si>
  <si>
    <t>Ivan Prepolec</t>
  </si>
  <si>
    <t>Shervin Ghafouri-Tabrizi</t>
  </si>
  <si>
    <t>Urandelger Tuvshindorj</t>
  </si>
  <si>
    <t>Patrick Michael O'Sullivan</t>
  </si>
  <si>
    <t>Hordur Freyr Yngvason</t>
  </si>
  <si>
    <t>Pāvels Zubovičs</t>
  </si>
  <si>
    <t>Petr Stadlbauer</t>
  </si>
  <si>
    <t>Karl Njalsson</t>
  </si>
  <si>
    <t>Ivan Barun</t>
  </si>
  <si>
    <t>John Christopher Janetzko</t>
  </si>
  <si>
    <t>Johan Yuan Wang</t>
  </si>
  <si>
    <t>Tina Kanstrup</t>
  </si>
  <si>
    <t>Jose Ernando Sousa Filho</t>
  </si>
  <si>
    <t>Juan Ivan Gomez-Peralta</t>
  </si>
  <si>
    <t>Panagiotis Palantas</t>
  </si>
  <si>
    <t>Ioannis Botis</t>
  </si>
  <si>
    <t>Grellan Jerome Kevin Tuohy</t>
  </si>
  <si>
    <t>Joseph Hernan Pena Echevarria</t>
  </si>
  <si>
    <t>Battulga Byambasuren</t>
  </si>
  <si>
    <t>Vesteinn Snaebjarnarson</t>
  </si>
  <si>
    <t>Raul Joao de Sousa Pereira</t>
  </si>
  <si>
    <t>Jānis Jermaks</t>
  </si>
  <si>
    <t>Carlos Leonel Ahumada Manuel</t>
  </si>
  <si>
    <t>Christoffer Norn</t>
  </si>
  <si>
    <t>Camilla Espedal</t>
  </si>
  <si>
    <t>Rui Emanuel Ferreira da Silva</t>
  </si>
  <si>
    <t>Rui Filipe Goncalves Apostolo</t>
  </si>
  <si>
    <t>Memmed Mirzeyev</t>
  </si>
  <si>
    <t>Argyroula Lavi</t>
  </si>
  <si>
    <t>Nicat Musayev</t>
  </si>
  <si>
    <t>Rui Filipe Lebres Lopes</t>
  </si>
  <si>
    <t>Uyanga Dagvadorj</t>
  </si>
  <si>
    <t>Abdulla Ahmadov</t>
  </si>
  <si>
    <t>Sohbet Hojamuhammedov</t>
  </si>
  <si>
    <t>Orxan Rzayev</t>
  </si>
  <si>
    <t>Jan Bitenc</t>
  </si>
  <si>
    <t>Miha Emerik Habic</t>
  </si>
  <si>
    <t>Jan Kogoj</t>
  </si>
  <si>
    <t>Balint Balazs</t>
  </si>
  <si>
    <t>Attila Lovas</t>
  </si>
  <si>
    <t>Gyula Palfy</t>
  </si>
  <si>
    <t>Lorinc Sarkany</t>
  </si>
  <si>
    <t>Hubert Kalaus</t>
  </si>
  <si>
    <t>Florian Langmann</t>
  </si>
  <si>
    <t>Stephan Pribitzer</t>
  </si>
  <si>
    <t>Alexander Puchhammer</t>
  </si>
  <si>
    <t>Stefan Dimitrov Kadiysky</t>
  </si>
  <si>
    <t>Gergana Sasheva Valcheva</t>
  </si>
  <si>
    <t>Frederic Cottier</t>
  </si>
  <si>
    <t>Andreas Frutiger</t>
  </si>
  <si>
    <t>Max Hafliger</t>
  </si>
  <si>
    <t>Lucia Domenica Meier</t>
  </si>
  <si>
    <t>Konstantinos Hadjipetrou</t>
  </si>
  <si>
    <t>Michalis Rossides</t>
  </si>
  <si>
    <t>Grigoris Katsiolidis</t>
  </si>
  <si>
    <t>Charis Antonis Antoniou</t>
  </si>
  <si>
    <t>Victor Lopez Ferrando</t>
  </si>
  <si>
    <t>Alberto Garcia Bosque</t>
  </si>
  <si>
    <t>Chang Ho Lee</t>
  </si>
  <si>
    <t>Jong Soo Yoon</t>
  </si>
  <si>
    <t>Tae Gon Oh</t>
  </si>
  <si>
    <t>Leonid Bibin</t>
  </si>
  <si>
    <t>Vasile Graur</t>
  </si>
  <si>
    <t>Veaceslav Vieru</t>
  </si>
  <si>
    <t>Alexandru Cartaleanu</t>
  </si>
  <si>
    <t>Raoul Rosenthal</t>
  </si>
  <si>
    <t>Mathijs de Jong</t>
  </si>
  <si>
    <t xml:space="preserve">Christiaan Alwin  Douma </t>
  </si>
  <si>
    <t>Jia Chen</t>
  </si>
  <si>
    <t>Anita  Pabani</t>
  </si>
  <si>
    <t xml:space="preserve">Shaina  Khan </t>
  </si>
  <si>
    <t>Shahzad  Iqbal</t>
  </si>
  <si>
    <t xml:space="preserve">Hamza Khan  Shahbazi    </t>
  </si>
  <si>
    <t>Ioan Teodor Trotus</t>
  </si>
  <si>
    <t>Ionut Gabriel Dumitru</t>
  </si>
  <si>
    <t>Frank Meng Lin</t>
  </si>
  <si>
    <t>Ying Yu Ho</t>
  </si>
  <si>
    <t>Wei-Lun Huang</t>
  </si>
  <si>
    <t>Kai-Jui Chang</t>
  </si>
  <si>
    <t>Joaquin Grassi</t>
  </si>
  <si>
    <t>Sebastian Barcardal</t>
  </si>
  <si>
    <t>Sebastian Fiamene</t>
  </si>
  <si>
    <t>Diego Otero</t>
  </si>
  <si>
    <t>Daniel Enrique Cardenas Armas</t>
  </si>
  <si>
    <t>Gabriel Eduardo Sanoja Lopez</t>
  </si>
  <si>
    <t>Khursand Yorov</t>
  </si>
  <si>
    <t>Mari Liisa Teinilä</t>
  </si>
  <si>
    <t>Linus Benjamin Törnqvist</t>
  </si>
  <si>
    <t>names</t>
  </si>
  <si>
    <t>task_9</t>
  </si>
  <si>
    <t>task_9_1</t>
  </si>
  <si>
    <t>task_9_2</t>
  </si>
  <si>
    <t>task_9_3</t>
  </si>
  <si>
    <t>task_9_4</t>
  </si>
  <si>
    <t>task_10</t>
  </si>
  <si>
    <t>task_10_1</t>
  </si>
  <si>
    <t>task_10_2</t>
  </si>
  <si>
    <t>task_10_3</t>
  </si>
  <si>
    <t>task_10_4</t>
  </si>
  <si>
    <t>task_10_5</t>
  </si>
  <si>
    <t>task_10_6</t>
  </si>
  <si>
    <t>task_10_7</t>
  </si>
  <si>
    <t>task_10_8</t>
  </si>
  <si>
    <t>task_10_9</t>
  </si>
  <si>
    <t>task_2_6</t>
  </si>
  <si>
    <t>task_2_7</t>
  </si>
  <si>
    <t>task_2_8</t>
  </si>
  <si>
    <t>task_4_4</t>
  </si>
  <si>
    <t>task_4_5</t>
  </si>
  <si>
    <t>task_4_6</t>
  </si>
  <si>
    <t>task_4_7</t>
  </si>
  <si>
    <t>task_4_8</t>
  </si>
  <si>
    <t>task_5_1</t>
  </si>
  <si>
    <t>task_5_2</t>
  </si>
  <si>
    <t>task_5_3</t>
  </si>
  <si>
    <t>task_5_4</t>
  </si>
  <si>
    <t>task_5_5</t>
  </si>
  <si>
    <t>task_5_6</t>
  </si>
  <si>
    <t>task_5_7</t>
  </si>
  <si>
    <t>task_6_1</t>
  </si>
  <si>
    <t>task_6_2</t>
  </si>
  <si>
    <t>task_6_3</t>
  </si>
  <si>
    <t>task_6_4</t>
  </si>
  <si>
    <t>task_6_5</t>
  </si>
  <si>
    <t>task_6_6</t>
  </si>
  <si>
    <t>task_6_7</t>
  </si>
  <si>
    <t>task_6_8</t>
  </si>
  <si>
    <t>task_7_1</t>
  </si>
  <si>
    <t>task_7_2</t>
  </si>
  <si>
    <t>task_7_3</t>
  </si>
  <si>
    <t>task_7_4</t>
  </si>
  <si>
    <t>task_7_5</t>
  </si>
  <si>
    <t>task_7_6</t>
  </si>
  <si>
    <t>task_8_1</t>
  </si>
  <si>
    <t>task_8_2</t>
  </si>
  <si>
    <t>task_8_3</t>
  </si>
  <si>
    <t>task_8_4</t>
  </si>
  <si>
    <t>task_8_5</t>
  </si>
  <si>
    <t>task_8_6</t>
  </si>
  <si>
    <t>task_8_7</t>
  </si>
  <si>
    <t>task_8_8</t>
  </si>
  <si>
    <t>task_8_9</t>
  </si>
  <si>
    <t>0-0,5</t>
  </si>
  <si>
    <t>0,5-1</t>
  </si>
  <si>
    <t>1-1,5</t>
  </si>
  <si>
    <t>1,5-2</t>
  </si>
  <si>
    <t>2-2,5</t>
  </si>
  <si>
    <t>2,5-3</t>
  </si>
  <si>
    <t>3-3,5</t>
  </si>
  <si>
    <t>3,5-4</t>
  </si>
  <si>
    <t>4-4,5</t>
  </si>
  <si>
    <t>4,5-5</t>
  </si>
  <si>
    <t>5-5,5</t>
  </si>
  <si>
    <t>5,5-6</t>
  </si>
  <si>
    <t>6-6,5</t>
  </si>
  <si>
    <t>6,5-7</t>
  </si>
  <si>
    <t>7-7,5</t>
  </si>
  <si>
    <t>7,5-8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</si>
  <si>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</si>
  <si>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</si>
  <si>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</si>
  <si>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</si>
  <si>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</si>
  <si>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</si>
  <si>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</si>
  <si>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</si>
  <si>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</si>
  <si>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</si>
  <si>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</si>
  <si>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</si>
  <si>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</si>
  <si>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</si>
  <si>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</si>
  <si>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</si>
  <si>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</si>
  <si>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</si>
  <si>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</si>
  <si>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</si>
  <si>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</si>
  <si>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</si>
  <si>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60-65</t>
  </si>
  <si>
    <t>65-70</t>
  </si>
  <si>
    <t>70-75</t>
  </si>
  <si>
    <t>75-80</t>
  </si>
  <si>
    <t>Sum_teor</t>
  </si>
  <si>
    <t>Sum_prac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</si>
</sst>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h:mm;@"/>
    <numFmt numFmtId="166" formatCode="0.000"/>
    <numFmt numFmtId="167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.25"/>
      <name val="Arial Cyr"/>
      <family val="0"/>
    </font>
    <font>
      <sz val="8.7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Total!$C$1:$C$16</c:f>
              <c:strCache/>
            </c:strRef>
          </c:cat>
          <c:val>
            <c:numRef>
              <c:f>Total!$D$1:$D$16</c:f>
              <c:numCache/>
            </c:numRef>
          </c:val>
        </c:ser>
        <c:gapWidth val="50"/>
        <c:axId val="36518855"/>
        <c:axId val="44593432"/>
      </c:barChart>
      <c:catAx>
        <c:axId val="365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93432"/>
        <c:crosses val="autoZero"/>
        <c:auto val="0"/>
        <c:lblOffset val="100"/>
        <c:noMultiLvlLbl val="0"/>
      </c:catAx>
      <c:valAx>
        <c:axId val="445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  Number of works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18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55"/>
          <c:w val="0.9632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4'!$N$2:$N$18</c:f>
              <c:numCache/>
            </c:numRef>
          </c:cat>
          <c:val>
            <c:numRef>
              <c:f>'Th. 4'!$O$2:$O$18</c:f>
              <c:numCache/>
            </c:numRef>
          </c:val>
        </c:ser>
        <c:gapWidth val="50"/>
        <c:axId val="11792169"/>
        <c:axId val="40945370"/>
      </c:barChart>
      <c:catAx>
        <c:axId val="1179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45370"/>
        <c:crosses val="autoZero"/>
        <c:auto val="1"/>
        <c:lblOffset val="100"/>
        <c:noMultiLvlLbl val="0"/>
      </c:catAx>
      <c:valAx>
        <c:axId val="40945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2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3'!$L$2:$L$16</c:f>
              <c:numCache/>
            </c:numRef>
          </c:cat>
          <c:val>
            <c:numRef>
              <c:f>'Th. 3'!$M$2:$M$16</c:f>
              <c:numCache/>
            </c:numRef>
          </c:val>
        </c:ser>
        <c:gapWidth val="50"/>
        <c:axId val="60166075"/>
        <c:axId val="62456524"/>
      </c:barChart>
      <c:catAx>
        <c:axId val="6016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6524"/>
        <c:crosses val="autoZero"/>
        <c:auto val="1"/>
        <c:lblOffset val="100"/>
        <c:noMultiLvlLbl val="0"/>
      </c:catAx>
      <c:valAx>
        <c:axId val="624565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66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2'!$O$2:$O$18</c:f>
              <c:numCache/>
            </c:numRef>
          </c:cat>
          <c:val>
            <c:numRef>
              <c:f>'Th. 2'!$P$2:$P$18</c:f>
              <c:numCache/>
            </c:numRef>
          </c:val>
        </c:ser>
        <c:gapWidth val="50"/>
        <c:axId val="40470797"/>
        <c:axId val="36911998"/>
      </c:barChart>
      <c:catAx>
        <c:axId val="4047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11998"/>
        <c:crosses val="autoZero"/>
        <c:auto val="0"/>
        <c:lblOffset val="100"/>
        <c:noMultiLvlLbl val="0"/>
      </c:catAx>
      <c:valAx>
        <c:axId val="369119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70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1'!$M$2:$M$16</c:f>
              <c:numCache/>
            </c:numRef>
          </c:cat>
          <c:val>
            <c:numRef>
              <c:f>'Th. 1'!$N$2:$N$16</c:f>
              <c:numCache/>
            </c:numRef>
          </c:val>
        </c:ser>
        <c:gapWidth val="50"/>
        <c:axId val="63857439"/>
        <c:axId val="42006768"/>
      </c:barChart>
      <c:catAx>
        <c:axId val="63857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6768"/>
        <c:crosses val="autoZero"/>
        <c:auto val="1"/>
        <c:lblOffset val="100"/>
        <c:noMultiLvlLbl val="0"/>
      </c:catAx>
      <c:valAx>
        <c:axId val="420067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5743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'Exp. All'!$C$1:$C$8</c:f>
              <c:strCache/>
            </c:strRef>
          </c:cat>
          <c:val>
            <c:numRef>
              <c:f>'Exp. All'!$D$1:$D$8</c:f>
              <c:numCache/>
            </c:numRef>
          </c:val>
        </c:ser>
        <c:gapWidth val="50"/>
        <c:axId val="37594521"/>
        <c:axId val="30192202"/>
      </c:barChart>
      <c:catAx>
        <c:axId val="3759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2202"/>
        <c:crosses val="autoZero"/>
        <c:auto val="1"/>
        <c:lblOffset val="100"/>
        <c:noMultiLvlLbl val="0"/>
      </c:catAx>
      <c:valAx>
        <c:axId val="301922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94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'Exp. 2'!$N$2:$N$11</c:f>
              <c:strCache/>
            </c:strRef>
          </c:cat>
          <c:val>
            <c:numRef>
              <c:f>'Exp. 2'!$O$2:$O$11</c:f>
              <c:numCache/>
            </c:numRef>
          </c:val>
        </c:ser>
        <c:gapWidth val="50"/>
        <c:axId val="3022891"/>
        <c:axId val="13903932"/>
      </c:barChart>
      <c:catAx>
        <c:axId val="302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3932"/>
        <c:crosses val="autoZero"/>
        <c:auto val="1"/>
        <c:lblOffset val="100"/>
        <c:noMultiLvlLbl val="0"/>
      </c:catAx>
      <c:valAx>
        <c:axId val="139039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2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'Exp. 1'!$I$2:$I$11</c:f>
              <c:strCache/>
            </c:strRef>
          </c:cat>
          <c:val>
            <c:numRef>
              <c:f>'Exp. 1'!$J$2:$J$11</c:f>
              <c:numCache/>
            </c:numRef>
          </c:val>
        </c:ser>
        <c:gapWidth val="50"/>
        <c:axId val="10204029"/>
        <c:axId val="30235374"/>
      </c:barChart>
      <c:catAx>
        <c:axId val="1020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5374"/>
        <c:crosses val="autoZero"/>
        <c:auto val="1"/>
        <c:lblOffset val="100"/>
        <c:noMultiLvlLbl val="0"/>
      </c:catAx>
      <c:valAx>
        <c:axId val="302353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04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'Th. All'!$C$1:$C$12</c:f>
              <c:strCache/>
            </c:strRef>
          </c:cat>
          <c:val>
            <c:numRef>
              <c:f>'Th. All'!$D$1:$D$12</c:f>
              <c:numCache/>
            </c:numRef>
          </c:val>
        </c:ser>
        <c:gapWidth val="50"/>
        <c:axId val="5138319"/>
        <c:axId val="50451040"/>
      </c:barChart>
      <c:catAx>
        <c:axId val="513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1040"/>
        <c:crosses val="autoZero"/>
        <c:auto val="1"/>
        <c:lblOffset val="100"/>
        <c:noMultiLvlLbl val="0"/>
      </c:catAx>
      <c:valAx>
        <c:axId val="50451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8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8'!$O$2:$O$18</c:f>
              <c:numCache/>
            </c:numRef>
          </c:cat>
          <c:val>
            <c:numRef>
              <c:f>'Th. 8'!$P$2:$P$18</c:f>
              <c:numCache/>
            </c:numRef>
          </c:val>
        </c:ser>
        <c:gapWidth val="50"/>
        <c:axId val="56181857"/>
        <c:axId val="1447570"/>
      </c:barChart>
      <c:catAx>
        <c:axId val="5618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7570"/>
        <c:crosses val="autoZero"/>
        <c:auto val="1"/>
        <c:lblOffset val="100"/>
        <c:noMultiLvlLbl val="0"/>
      </c:catAx>
      <c:valAx>
        <c:axId val="1447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81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7'!$M$2:$M$17</c:f>
              <c:numCache/>
            </c:numRef>
          </c:cat>
          <c:val>
            <c:numRef>
              <c:f>'Th. 7'!$N$2:$N$17</c:f>
              <c:numCache/>
            </c:numRef>
          </c:val>
        </c:ser>
        <c:gapWidth val="50"/>
        <c:axId val="3822067"/>
        <c:axId val="53063556"/>
      </c:barChart>
      <c:catAx>
        <c:axId val="382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63556"/>
        <c:crosses val="autoZero"/>
        <c:auto val="1"/>
        <c:lblOffset val="100"/>
        <c:noMultiLvlLbl val="0"/>
      </c:catAx>
      <c:valAx>
        <c:axId val="530635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22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6'!$N$2:$N$16</c:f>
              <c:numCache/>
            </c:numRef>
          </c:cat>
          <c:val>
            <c:numRef>
              <c:f>'Th. 6'!$O$2:$O$16</c:f>
              <c:numCache/>
            </c:numRef>
          </c:val>
        </c:ser>
        <c:gapWidth val="50"/>
        <c:axId val="49977413"/>
        <c:axId val="32974134"/>
      </c:barChart>
      <c:catAx>
        <c:axId val="4997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4134"/>
        <c:crosses val="autoZero"/>
        <c:auto val="1"/>
        <c:lblOffset val="100"/>
        <c:noMultiLvlLbl val="0"/>
      </c:catAx>
      <c:valAx>
        <c:axId val="329741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77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'Th. 5'!$M$2:$M$17</c:f>
              <c:numCache/>
            </c:numRef>
          </c:cat>
          <c:val>
            <c:numRef>
              <c:f>'Th. 5'!$N$2:$N$17</c:f>
              <c:numCache/>
            </c:numRef>
          </c:val>
        </c:ser>
        <c:gapWidth val="50"/>
        <c:axId val="5119831"/>
        <c:axId val="49545128"/>
      </c:barChart>
      <c:catAx>
        <c:axId val="51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45128"/>
        <c:crosses val="autoZero"/>
        <c:auto val="0"/>
        <c:lblOffset val="100"/>
        <c:noMultiLvlLbl val="0"/>
      </c:catAx>
      <c:valAx>
        <c:axId val="49545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9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</cdr:y>
    </cdr:from>
    <cdr:to>
      <cdr:x>0.5155</cdr:x>
      <cdr:y>0.553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2019300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`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21</xdr:row>
      <xdr:rowOff>152400</xdr:rowOff>
    </xdr:from>
    <xdr:to>
      <xdr:col>19</xdr:col>
      <xdr:colOff>95250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7229475" y="3552825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21</xdr:row>
      <xdr:rowOff>66675</xdr:rowOff>
    </xdr:from>
    <xdr:to>
      <xdr:col>20</xdr:col>
      <xdr:colOff>523875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8429625" y="3467100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19</xdr:row>
      <xdr:rowOff>0</xdr:rowOff>
    </xdr:from>
    <xdr:to>
      <xdr:col>18</xdr:col>
      <xdr:colOff>171450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934200" y="3076575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21</xdr:row>
      <xdr:rowOff>0</xdr:rowOff>
    </xdr:from>
    <xdr:to>
      <xdr:col>21</xdr:col>
      <xdr:colOff>257175</xdr:colOff>
      <xdr:row>39</xdr:row>
      <xdr:rowOff>66675</xdr:rowOff>
    </xdr:to>
    <xdr:graphicFrame>
      <xdr:nvGraphicFramePr>
        <xdr:cNvPr id="1" name="Chart 2"/>
        <xdr:cNvGraphicFramePr/>
      </xdr:nvGraphicFramePr>
      <xdr:xfrm>
        <a:off x="8324850" y="3400425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20</xdr:row>
      <xdr:rowOff>133350</xdr:rowOff>
    </xdr:from>
    <xdr:to>
      <xdr:col>17</xdr:col>
      <xdr:colOff>76200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7058025" y="3371850"/>
        <a:ext cx="4343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14</xdr:row>
      <xdr:rowOff>28575</xdr:rowOff>
    </xdr:from>
    <xdr:to>
      <xdr:col>16</xdr:col>
      <xdr:colOff>314325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219200" y="2295525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8</xdr:row>
      <xdr:rowOff>133350</xdr:rowOff>
    </xdr:from>
    <xdr:to>
      <xdr:col>17</xdr:col>
      <xdr:colOff>514350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9534525" y="1428750"/>
        <a:ext cx="5229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13</xdr:row>
      <xdr:rowOff>142875</xdr:rowOff>
    </xdr:from>
    <xdr:to>
      <xdr:col>21</xdr:col>
      <xdr:colOff>161925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8667750" y="2247900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14</xdr:row>
      <xdr:rowOff>104775</xdr:rowOff>
    </xdr:from>
    <xdr:to>
      <xdr:col>15</xdr:col>
      <xdr:colOff>152400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276850" y="2371725"/>
        <a:ext cx="5219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14</xdr:row>
      <xdr:rowOff>152400</xdr:rowOff>
    </xdr:from>
    <xdr:to>
      <xdr:col>10</xdr:col>
      <xdr:colOff>171450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143000" y="2419350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22</xdr:row>
      <xdr:rowOff>0</xdr:rowOff>
    </xdr:from>
    <xdr:to>
      <xdr:col>21</xdr:col>
      <xdr:colOff>352425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8763000" y="3562350"/>
        <a:ext cx="6086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19</xdr:row>
      <xdr:rowOff>114300</xdr:rowOff>
    </xdr:from>
    <xdr:to>
      <xdr:col>20</xdr:col>
      <xdr:colOff>19050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7848600" y="319087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19</xdr:row>
      <xdr:rowOff>38100</xdr:rowOff>
    </xdr:from>
    <xdr:to>
      <xdr:col>20</xdr:col>
      <xdr:colOff>219075</xdr:colOff>
      <xdr:row>37</xdr:row>
      <xdr:rowOff>104775</xdr:rowOff>
    </xdr:to>
    <xdr:graphicFrame>
      <xdr:nvGraphicFramePr>
        <xdr:cNvPr id="1" name="Chart 3"/>
        <xdr:cNvGraphicFramePr/>
      </xdr:nvGraphicFramePr>
      <xdr:xfrm>
        <a:off x="8039100" y="3114675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workbookViewId="0" topLeftCell="A5">
      <selection activeCell="G11" sqref="G11"/>
    </sheetView>
  </sheetViews>
  <sheetFormatPr defaultColWidth="9.00390625" defaultRowHeight="12.75"/>
  <cols>
    <col min="1" max="1" width="9.125" style="5" customWidth="1"/>
    <col min="4" max="4" width="9.125" style="5" customWidth="1"/>
  </cols>
  <sheetData>
    <row r="1" spans="1:4" ht="12.75">
      <c r="A1" s="5">
        <v>76.071</v>
      </c>
      <c r="C1" s="11" t="s">
        <v>425</v>
      </c>
      <c r="D1" s="6">
        <f>COUNTIF(A1:A256,"&gt;=0")-COUNTIF(A1:A256,"&gt;5")</f>
        <v>2</v>
      </c>
    </row>
    <row r="2" spans="1:4" ht="12.75">
      <c r="A2" s="5">
        <v>73.309</v>
      </c>
      <c r="C2" s="11" t="s">
        <v>426</v>
      </c>
      <c r="D2" s="6">
        <f>COUNTIF(A1:A256,"&gt;5")-COUNTIF(A1:A256,"&gt;10")</f>
        <v>11</v>
      </c>
    </row>
    <row r="3" spans="1:4" ht="12.75">
      <c r="A3" s="5">
        <v>72.267</v>
      </c>
      <c r="C3" s="11" t="s">
        <v>427</v>
      </c>
      <c r="D3" s="6">
        <f>COUNTIF(A1:A256,"&gt;10")-COUNTIF(A1:A256,"&gt;15")</f>
        <v>9</v>
      </c>
    </row>
    <row r="4" spans="1:4" ht="12.75">
      <c r="A4" s="5">
        <v>71.609</v>
      </c>
      <c r="C4" s="11" t="s">
        <v>428</v>
      </c>
      <c r="D4" s="6">
        <f>COUNTIF(A1:A256,"&gt;15")-COUNTIF(A1:A256,"&gt;20")</f>
        <v>9</v>
      </c>
    </row>
    <row r="5" spans="1:4" ht="12.75">
      <c r="A5" s="5">
        <v>70.588</v>
      </c>
      <c r="C5" s="11" t="s">
        <v>429</v>
      </c>
      <c r="D5" s="6">
        <f>COUNTIF(A1:A256,"&gt;20")-COUNTIF(A1:A256,"&gt;25")</f>
        <v>22</v>
      </c>
    </row>
    <row r="6" spans="1:4" ht="12.75">
      <c r="A6" s="5">
        <v>70.401</v>
      </c>
      <c r="C6" s="11" t="s">
        <v>430</v>
      </c>
      <c r="D6" s="6">
        <f>COUNTIF(A1:A256,"&gt;25")-COUNTIF(A1:A256,"&gt;30")</f>
        <v>19</v>
      </c>
    </row>
    <row r="7" spans="1:4" ht="12.75">
      <c r="A7" s="5">
        <v>70.228</v>
      </c>
      <c r="C7" s="11" t="s">
        <v>431</v>
      </c>
      <c r="D7" s="6">
        <f>COUNTIF(A1:A256,"&gt;30")-COUNTIF(A1:A256,"&gt;35")</f>
        <v>36</v>
      </c>
    </row>
    <row r="8" spans="1:4" ht="12.75">
      <c r="A8" s="5">
        <v>69.721</v>
      </c>
      <c r="C8" s="11" t="s">
        <v>432</v>
      </c>
      <c r="D8" s="6">
        <f>COUNTIF(A1:A256,"&gt;35")-COUNTIF(A1:A256,"&gt;40")</f>
        <v>28</v>
      </c>
    </row>
    <row r="9" spans="1:4" ht="12.75">
      <c r="A9" s="5">
        <v>67.986</v>
      </c>
      <c r="C9" s="11" t="s">
        <v>433</v>
      </c>
      <c r="D9" s="6">
        <f>COUNTIF(A1:A256,"&gt;40")-COUNTIF(A1:A256,"&gt;45")</f>
        <v>32</v>
      </c>
    </row>
    <row r="10" spans="1:4" ht="12.75">
      <c r="A10" s="5">
        <v>67.745</v>
      </c>
      <c r="C10" s="11" t="s">
        <v>434</v>
      </c>
      <c r="D10" s="6">
        <f>COUNTIF(A1:A256,"&gt;45")-COUNTIF(A1:A256,"&gt;50")</f>
        <v>29</v>
      </c>
    </row>
    <row r="11" spans="1:4" ht="12.75">
      <c r="A11" s="5">
        <v>67.349</v>
      </c>
      <c r="C11" s="11" t="s">
        <v>435</v>
      </c>
      <c r="D11" s="6">
        <f>COUNTIF(A1:A256,"&gt;50")-COUNTIF(A1:A256,"&gt;55")</f>
        <v>17</v>
      </c>
    </row>
    <row r="12" spans="1:4" ht="12.75">
      <c r="A12" s="5">
        <v>65.264</v>
      </c>
      <c r="C12" s="11" t="s">
        <v>436</v>
      </c>
      <c r="D12" s="6">
        <f>COUNTIF(A1:A256,"&gt;55")-COUNTIF(A1:A256,"&gt;60")</f>
        <v>23</v>
      </c>
    </row>
    <row r="13" spans="1:4" ht="12.75">
      <c r="A13" s="5">
        <v>63.71</v>
      </c>
      <c r="C13" s="5" t="s">
        <v>447</v>
      </c>
      <c r="D13" s="6">
        <f>COUNTIF(A1:A256,"&gt;60")-COUNTIF(A1:A256,"&gt;65")</f>
        <v>7</v>
      </c>
    </row>
    <row r="14" spans="1:4" ht="12.75">
      <c r="A14" s="5">
        <v>62.865</v>
      </c>
      <c r="C14" s="5" t="s">
        <v>448</v>
      </c>
      <c r="D14" s="6">
        <f>COUNTIF(A1:A256,"&gt;65")-COUNTIF(A1:A256,"&gt;70")</f>
        <v>5</v>
      </c>
    </row>
    <row r="15" spans="1:4" ht="12.75">
      <c r="A15" s="5">
        <v>62.778</v>
      </c>
      <c r="C15" s="11" t="s">
        <v>449</v>
      </c>
      <c r="D15" s="5">
        <f>COUNTIF(A1:A256,"&gt;70")-COUNTIF(A1:A256,"&gt;75")</f>
        <v>6</v>
      </c>
    </row>
    <row r="16" spans="1:4" ht="12.75">
      <c r="A16" s="5">
        <v>62.078</v>
      </c>
      <c r="C16" s="11" t="s">
        <v>450</v>
      </c>
      <c r="D16" s="5">
        <f>COUNTIF(A1:A256,"&gt;75")</f>
        <v>1</v>
      </c>
    </row>
    <row r="17" spans="1:3" ht="12.75">
      <c r="A17" s="5">
        <v>61.638</v>
      </c>
      <c r="C17" s="11"/>
    </row>
    <row r="18" spans="1:4" ht="12.75">
      <c r="A18" s="5">
        <v>61.472</v>
      </c>
      <c r="C18" s="11"/>
      <c r="D18" s="6">
        <f>SUM(D1:D16)</f>
        <v>256</v>
      </c>
    </row>
    <row r="19" spans="1:3" ht="12.75">
      <c r="A19" s="5">
        <v>60.935</v>
      </c>
      <c r="C19" s="11"/>
    </row>
    <row r="20" spans="1:3" ht="12.75">
      <c r="A20" s="5">
        <v>59.911</v>
      </c>
      <c r="C20" s="11"/>
    </row>
    <row r="21" ht="12.75">
      <c r="A21" s="5">
        <v>59.893</v>
      </c>
    </row>
    <row r="22" ht="12.75">
      <c r="A22" s="5">
        <v>59.759</v>
      </c>
    </row>
    <row r="23" ht="12.75">
      <c r="A23" s="5">
        <v>59.757</v>
      </c>
    </row>
    <row r="24" ht="12.75">
      <c r="A24" s="5">
        <v>59</v>
      </c>
    </row>
    <row r="25" ht="12.75">
      <c r="A25" s="5">
        <v>58.866</v>
      </c>
    </row>
    <row r="26" ht="12.75">
      <c r="A26" s="5">
        <v>58.399</v>
      </c>
    </row>
    <row r="27" ht="12.75">
      <c r="A27" s="5">
        <v>58.241</v>
      </c>
    </row>
    <row r="28" ht="12.75">
      <c r="A28" s="5">
        <v>58.095</v>
      </c>
    </row>
    <row r="29" ht="12.75">
      <c r="A29" s="5">
        <v>58.003</v>
      </c>
    </row>
    <row r="30" ht="12.75">
      <c r="A30" s="5">
        <v>57.582</v>
      </c>
    </row>
    <row r="31" ht="12.75">
      <c r="A31" s="5">
        <v>57.423</v>
      </c>
    </row>
    <row r="32" ht="12.75">
      <c r="A32" s="5">
        <v>57.194</v>
      </c>
    </row>
    <row r="33" ht="12.75">
      <c r="A33" s="5">
        <v>57.069</v>
      </c>
    </row>
    <row r="34" ht="12.75">
      <c r="A34" s="5">
        <v>56.878</v>
      </c>
    </row>
    <row r="35" ht="12.75">
      <c r="A35" s="5">
        <v>56.701</v>
      </c>
    </row>
    <row r="36" ht="12.75">
      <c r="A36" s="5">
        <v>56.324</v>
      </c>
    </row>
    <row r="37" ht="12.75">
      <c r="A37" s="5">
        <v>56.283</v>
      </c>
    </row>
    <row r="38" ht="12.75">
      <c r="A38" s="5">
        <v>55.774</v>
      </c>
    </row>
    <row r="39" ht="12.75">
      <c r="A39" s="5">
        <v>55.388</v>
      </c>
    </row>
    <row r="40" ht="12.75">
      <c r="A40" s="5">
        <v>55.246</v>
      </c>
    </row>
    <row r="41" ht="12.75">
      <c r="A41" s="5">
        <v>55.134</v>
      </c>
    </row>
    <row r="42" ht="12.75">
      <c r="A42" s="5">
        <v>55.027</v>
      </c>
    </row>
    <row r="43" ht="12.75">
      <c r="A43" s="5">
        <v>54.921</v>
      </c>
    </row>
    <row r="44" ht="12.75">
      <c r="A44" s="5">
        <v>54.846</v>
      </c>
    </row>
    <row r="45" ht="12.75">
      <c r="A45" s="5">
        <v>54.439</v>
      </c>
    </row>
    <row r="46" ht="12.75">
      <c r="A46" s="5">
        <v>53.845</v>
      </c>
    </row>
    <row r="47" ht="12.75">
      <c r="A47" s="5">
        <v>53.348</v>
      </c>
    </row>
    <row r="48" ht="12.75">
      <c r="A48" s="5">
        <v>53.121</v>
      </c>
    </row>
    <row r="49" ht="12.75">
      <c r="A49" s="5">
        <v>53.075</v>
      </c>
    </row>
    <row r="50" ht="12.75">
      <c r="A50" s="5">
        <v>53.074</v>
      </c>
    </row>
    <row r="51" ht="12.75">
      <c r="A51" s="5">
        <v>52.591</v>
      </c>
    </row>
    <row r="52" ht="12.75">
      <c r="A52" s="5">
        <v>52.493</v>
      </c>
    </row>
    <row r="53" ht="12.75">
      <c r="A53" s="5">
        <v>52.44</v>
      </c>
    </row>
    <row r="54" ht="12.75">
      <c r="A54" s="5">
        <v>51.679</v>
      </c>
    </row>
    <row r="55" ht="12.75">
      <c r="A55" s="5">
        <v>51.661</v>
      </c>
    </row>
    <row r="56" ht="12.75">
      <c r="A56" s="5">
        <v>50.445</v>
      </c>
    </row>
    <row r="57" ht="12.75">
      <c r="A57" s="5">
        <v>50.238</v>
      </c>
    </row>
    <row r="58" ht="12.75">
      <c r="A58" s="5">
        <v>50.199</v>
      </c>
    </row>
    <row r="59" ht="12.75">
      <c r="A59" s="5">
        <v>50.005</v>
      </c>
    </row>
    <row r="60" ht="12.75">
      <c r="A60" s="5">
        <v>49.961</v>
      </c>
    </row>
    <row r="61" ht="12.75">
      <c r="A61" s="5">
        <v>49.802</v>
      </c>
    </row>
    <row r="62" ht="12.75">
      <c r="A62" s="5">
        <v>49.793</v>
      </c>
    </row>
    <row r="63" ht="12.75">
      <c r="A63" s="5">
        <v>49.608</v>
      </c>
    </row>
    <row r="64" ht="12.75">
      <c r="A64" s="5">
        <v>49.265</v>
      </c>
    </row>
    <row r="65" ht="12.75">
      <c r="A65" s="5">
        <v>48.861</v>
      </c>
    </row>
    <row r="66" ht="12.75">
      <c r="A66" s="5">
        <v>48.77</v>
      </c>
    </row>
    <row r="67" ht="12.75">
      <c r="A67" s="5">
        <v>48.744</v>
      </c>
    </row>
    <row r="68" ht="12.75">
      <c r="A68" s="5">
        <v>48.219</v>
      </c>
    </row>
    <row r="69" ht="12.75">
      <c r="A69" s="5">
        <v>48.084</v>
      </c>
    </row>
    <row r="70" ht="12.75">
      <c r="A70" s="5">
        <v>47.613</v>
      </c>
    </row>
    <row r="71" ht="12.75">
      <c r="A71" s="5">
        <v>47.558</v>
      </c>
    </row>
    <row r="72" ht="12.75">
      <c r="A72" s="5">
        <v>47.527</v>
      </c>
    </row>
    <row r="73" ht="12.75">
      <c r="A73" s="5">
        <v>47.388</v>
      </c>
    </row>
    <row r="74" ht="12.75">
      <c r="A74" s="5">
        <v>47.101</v>
      </c>
    </row>
    <row r="75" ht="12.75">
      <c r="A75" s="5">
        <v>47.064</v>
      </c>
    </row>
    <row r="76" ht="12.75">
      <c r="A76" s="5">
        <v>46.807</v>
      </c>
    </row>
    <row r="77" ht="12.75">
      <c r="A77" s="5">
        <v>46.71</v>
      </c>
    </row>
    <row r="78" ht="12.75">
      <c r="A78" s="5">
        <v>46.501</v>
      </c>
    </row>
    <row r="79" ht="12.75">
      <c r="A79" s="5">
        <v>46.489</v>
      </c>
    </row>
    <row r="80" ht="12.75">
      <c r="A80" s="5">
        <v>46.445</v>
      </c>
    </row>
    <row r="81" ht="12.75">
      <c r="A81" s="5">
        <v>46.42</v>
      </c>
    </row>
    <row r="82" ht="12.75">
      <c r="A82" s="5">
        <v>46.077</v>
      </c>
    </row>
    <row r="83" ht="12.75">
      <c r="A83" s="5">
        <v>45.996</v>
      </c>
    </row>
    <row r="84" ht="12.75">
      <c r="A84" s="5">
        <v>45.909</v>
      </c>
    </row>
    <row r="85" ht="12.75">
      <c r="A85" s="5">
        <v>45.771</v>
      </c>
    </row>
    <row r="86" ht="12.75">
      <c r="A86" s="5">
        <v>45.677</v>
      </c>
    </row>
    <row r="87" ht="12.75">
      <c r="A87" s="5">
        <v>45.647</v>
      </c>
    </row>
    <row r="88" ht="12.75">
      <c r="A88" s="5">
        <v>45.185</v>
      </c>
    </row>
    <row r="89" ht="12.75">
      <c r="A89" s="5">
        <v>44.967</v>
      </c>
    </row>
    <row r="90" ht="12.75">
      <c r="A90" s="5">
        <v>44.857</v>
      </c>
    </row>
    <row r="91" ht="12.75">
      <c r="A91" s="5">
        <v>44.797</v>
      </c>
    </row>
    <row r="92" ht="12.75">
      <c r="A92" s="5">
        <v>44.526</v>
      </c>
    </row>
    <row r="93" ht="12.75">
      <c r="A93" s="5">
        <v>44.172</v>
      </c>
    </row>
    <row r="94" ht="12.75">
      <c r="A94" s="5">
        <v>43.883</v>
      </c>
    </row>
    <row r="95" ht="12.75">
      <c r="A95" s="5">
        <v>43.701</v>
      </c>
    </row>
    <row r="96" ht="12.75">
      <c r="A96" s="5">
        <v>43.62</v>
      </c>
    </row>
    <row r="97" ht="12.75">
      <c r="A97" s="5">
        <v>43.529</v>
      </c>
    </row>
    <row r="98" ht="12.75">
      <c r="A98" s="5">
        <v>43.525</v>
      </c>
    </row>
    <row r="99" ht="12.75">
      <c r="A99" s="5">
        <v>43.373</v>
      </c>
    </row>
    <row r="100" ht="12.75">
      <c r="A100" s="5">
        <v>43.363</v>
      </c>
    </row>
    <row r="101" ht="12.75">
      <c r="A101" s="5">
        <v>43.102</v>
      </c>
    </row>
    <row r="102" ht="12.75">
      <c r="A102" s="5">
        <v>43.054</v>
      </c>
    </row>
    <row r="103" ht="12.75">
      <c r="A103" s="5">
        <v>42.696</v>
      </c>
    </row>
    <row r="104" ht="12.75">
      <c r="A104" s="5">
        <v>42.654</v>
      </c>
    </row>
    <row r="105" ht="12.75">
      <c r="A105" s="5">
        <v>42.516</v>
      </c>
    </row>
    <row r="106" ht="12.75">
      <c r="A106" s="5">
        <v>42.485</v>
      </c>
    </row>
    <row r="107" ht="12.75">
      <c r="A107" s="5">
        <v>42.449</v>
      </c>
    </row>
    <row r="108" ht="12.75">
      <c r="A108" s="5">
        <v>42.344</v>
      </c>
    </row>
    <row r="109" ht="12.75">
      <c r="A109" s="5">
        <v>42.29</v>
      </c>
    </row>
    <row r="110" ht="12.75">
      <c r="A110" s="5">
        <v>42.283</v>
      </c>
    </row>
    <row r="111" ht="12.75">
      <c r="A111" s="5">
        <v>42.112</v>
      </c>
    </row>
    <row r="112" ht="12.75">
      <c r="A112" s="5">
        <v>42.031</v>
      </c>
    </row>
    <row r="113" ht="12.75">
      <c r="A113" s="5">
        <v>41.364</v>
      </c>
    </row>
    <row r="114" ht="12.75">
      <c r="A114" s="5">
        <v>41.35</v>
      </c>
    </row>
    <row r="115" ht="12.75">
      <c r="A115" s="5">
        <v>41.225</v>
      </c>
    </row>
    <row r="116" ht="12.75">
      <c r="A116" s="5">
        <v>40.865</v>
      </c>
    </row>
    <row r="117" ht="12.75">
      <c r="A117" s="5">
        <v>40.847</v>
      </c>
    </row>
    <row r="118" ht="12.75">
      <c r="A118" s="5">
        <v>40.486</v>
      </c>
    </row>
    <row r="119" ht="12.75">
      <c r="A119" s="5">
        <v>40.398</v>
      </c>
    </row>
    <row r="120" ht="12.75">
      <c r="A120" s="5">
        <v>40.048</v>
      </c>
    </row>
    <row r="121" ht="12.75">
      <c r="A121" s="5">
        <v>39.466</v>
      </c>
    </row>
    <row r="122" ht="12.75">
      <c r="A122" s="5">
        <v>39.356</v>
      </c>
    </row>
    <row r="123" ht="12.75">
      <c r="A123" s="5">
        <v>39.071</v>
      </c>
    </row>
    <row r="124" ht="12.75">
      <c r="A124" s="5">
        <v>38.8</v>
      </c>
    </row>
    <row r="125" ht="12.75">
      <c r="A125" s="5">
        <v>38.755</v>
      </c>
    </row>
    <row r="126" ht="12.75">
      <c r="A126" s="5">
        <v>38.731</v>
      </c>
    </row>
    <row r="127" ht="12.75">
      <c r="A127" s="5">
        <v>38.46</v>
      </c>
    </row>
    <row r="128" ht="12.75">
      <c r="A128" s="5">
        <v>38.255</v>
      </c>
    </row>
    <row r="129" ht="12.75">
      <c r="A129" s="5">
        <v>38.003</v>
      </c>
    </row>
    <row r="130" ht="12.75">
      <c r="A130" s="5">
        <v>37.806</v>
      </c>
    </row>
    <row r="131" ht="12.75">
      <c r="A131" s="5">
        <v>37.755</v>
      </c>
    </row>
    <row r="132" ht="12.75">
      <c r="A132" s="5">
        <v>37.731</v>
      </c>
    </row>
    <row r="133" ht="12.75">
      <c r="A133" s="5">
        <v>37.712</v>
      </c>
    </row>
    <row r="134" ht="12.75">
      <c r="A134" s="5">
        <v>37.608</v>
      </c>
    </row>
    <row r="135" ht="12.75">
      <c r="A135" s="5">
        <v>37.435</v>
      </c>
    </row>
    <row r="136" ht="12.75">
      <c r="A136" s="5">
        <v>37.408</v>
      </c>
    </row>
    <row r="137" ht="12.75">
      <c r="A137" s="5">
        <v>37.261</v>
      </c>
    </row>
    <row r="138" ht="12.75">
      <c r="A138" s="5">
        <v>37.098</v>
      </c>
    </row>
    <row r="139" ht="12.75">
      <c r="A139" s="5">
        <v>37.086</v>
      </c>
    </row>
    <row r="140" ht="12.75">
      <c r="A140" s="5">
        <v>36.551</v>
      </c>
    </row>
    <row r="141" ht="12.75">
      <c r="A141" s="5">
        <v>36.488</v>
      </c>
    </row>
    <row r="142" ht="12.75">
      <c r="A142" s="5">
        <v>36.322</v>
      </c>
    </row>
    <row r="143" ht="12.75">
      <c r="A143" s="5">
        <v>36.191</v>
      </c>
    </row>
    <row r="144" ht="12.75">
      <c r="A144" s="5">
        <v>36.149</v>
      </c>
    </row>
    <row r="145" ht="12.75">
      <c r="A145" s="5">
        <v>35.731</v>
      </c>
    </row>
    <row r="146" ht="12.75">
      <c r="A146" s="5">
        <v>35.672</v>
      </c>
    </row>
    <row r="147" ht="12.75">
      <c r="A147" s="5">
        <v>35.621</v>
      </c>
    </row>
    <row r="148" ht="12.75">
      <c r="A148" s="5">
        <v>35.444</v>
      </c>
    </row>
    <row r="149" ht="12.75">
      <c r="A149" s="5">
        <v>34.933</v>
      </c>
    </row>
    <row r="150" ht="12.75">
      <c r="A150" s="5">
        <v>34.852</v>
      </c>
    </row>
    <row r="151" ht="12.75">
      <c r="A151" s="5">
        <v>34.575</v>
      </c>
    </row>
    <row r="152" ht="12.75">
      <c r="A152" s="5">
        <v>34.471</v>
      </c>
    </row>
    <row r="153" ht="12.75">
      <c r="A153" s="5">
        <v>34.443</v>
      </c>
    </row>
    <row r="154" ht="12.75">
      <c r="A154" s="5">
        <v>34.364</v>
      </c>
    </row>
    <row r="155" ht="12.75">
      <c r="A155" s="5">
        <v>34.135</v>
      </c>
    </row>
    <row r="156" ht="12.75">
      <c r="A156" s="5">
        <v>33.643</v>
      </c>
    </row>
    <row r="157" ht="12.75">
      <c r="A157" s="5">
        <v>33.391</v>
      </c>
    </row>
    <row r="158" ht="12.75">
      <c r="A158" s="5">
        <v>33.335</v>
      </c>
    </row>
    <row r="159" ht="12.75">
      <c r="A159" s="5">
        <v>33.013</v>
      </c>
    </row>
    <row r="160" ht="12.75">
      <c r="A160" s="5">
        <v>33.002</v>
      </c>
    </row>
    <row r="161" ht="12.75">
      <c r="A161" s="5">
        <v>32.917</v>
      </c>
    </row>
    <row r="162" ht="12.75">
      <c r="A162" s="5">
        <v>32.761</v>
      </c>
    </row>
    <row r="163" ht="12.75">
      <c r="A163" s="5">
        <v>32.632</v>
      </c>
    </row>
    <row r="164" ht="12.75">
      <c r="A164" s="5">
        <v>32.575</v>
      </c>
    </row>
    <row r="165" ht="12.75">
      <c r="A165" s="5">
        <v>32.56</v>
      </c>
    </row>
    <row r="166" ht="12.75">
      <c r="A166" s="5">
        <v>32.309</v>
      </c>
    </row>
    <row r="167" ht="12.75">
      <c r="A167" s="5">
        <v>32.204</v>
      </c>
    </row>
    <row r="168" ht="12.75">
      <c r="A168" s="5">
        <v>32.198</v>
      </c>
    </row>
    <row r="169" ht="12.75">
      <c r="A169" s="5">
        <v>32.162</v>
      </c>
    </row>
    <row r="170" ht="12.75">
      <c r="A170" s="5">
        <v>32.124</v>
      </c>
    </row>
    <row r="171" ht="12.75">
      <c r="A171" s="5">
        <v>31.994</v>
      </c>
    </row>
    <row r="172" ht="12.75">
      <c r="A172" s="5">
        <v>31.955</v>
      </c>
    </row>
    <row r="173" ht="12.75">
      <c r="A173" s="5">
        <v>31.8</v>
      </c>
    </row>
    <row r="174" ht="12.75">
      <c r="A174" s="5">
        <v>31.79</v>
      </c>
    </row>
    <row r="175" ht="12.75">
      <c r="A175" s="5">
        <v>31.533</v>
      </c>
    </row>
    <row r="176" ht="12.75">
      <c r="A176" s="5">
        <v>31.155</v>
      </c>
    </row>
    <row r="177" ht="12.75">
      <c r="A177" s="5">
        <v>30.83</v>
      </c>
    </row>
    <row r="178" ht="12.75">
      <c r="A178" s="5">
        <v>30.698</v>
      </c>
    </row>
    <row r="179" ht="12.75">
      <c r="A179" s="5">
        <v>30.44</v>
      </c>
    </row>
    <row r="180" ht="12.75">
      <c r="A180" s="5">
        <v>30.285</v>
      </c>
    </row>
    <row r="181" ht="12.75">
      <c r="A181" s="5">
        <v>30.209</v>
      </c>
    </row>
    <row r="182" ht="12.75">
      <c r="A182" s="5">
        <v>30.114</v>
      </c>
    </row>
    <row r="183" ht="12.75">
      <c r="A183" s="5">
        <v>30.091</v>
      </c>
    </row>
    <row r="184" ht="12.75">
      <c r="A184" s="5">
        <v>30.021</v>
      </c>
    </row>
    <row r="185" ht="12.75">
      <c r="A185" s="5">
        <v>29.571</v>
      </c>
    </row>
    <row r="186" ht="12.75">
      <c r="A186" s="5">
        <v>29.138</v>
      </c>
    </row>
    <row r="187" ht="12.75">
      <c r="A187" s="5">
        <v>29.069</v>
      </c>
    </row>
    <row r="188" ht="12.75">
      <c r="A188" s="5">
        <v>29.057</v>
      </c>
    </row>
    <row r="189" ht="12.75">
      <c r="A189" s="5">
        <v>29.027</v>
      </c>
    </row>
    <row r="190" ht="12.75">
      <c r="A190" s="5">
        <v>28.91</v>
      </c>
    </row>
    <row r="191" ht="12.75">
      <c r="A191" s="5">
        <v>28.599</v>
      </c>
    </row>
    <row r="192" ht="12.75">
      <c r="A192" s="5">
        <v>27.852</v>
      </c>
    </row>
    <row r="193" ht="12.75">
      <c r="A193" s="5">
        <v>27.835</v>
      </c>
    </row>
    <row r="194" ht="12.75">
      <c r="A194" s="5">
        <v>27.527</v>
      </c>
    </row>
    <row r="195" ht="12.75">
      <c r="A195" s="5">
        <v>27.248</v>
      </c>
    </row>
    <row r="196" ht="12.75">
      <c r="A196" s="5">
        <v>26.729</v>
      </c>
    </row>
    <row r="197" ht="12.75">
      <c r="A197" s="5">
        <v>26.55</v>
      </c>
    </row>
    <row r="198" ht="12.75">
      <c r="A198" s="5">
        <v>25.897</v>
      </c>
    </row>
    <row r="199" ht="12.75">
      <c r="A199" s="5">
        <v>25.743</v>
      </c>
    </row>
    <row r="200" ht="12.75">
      <c r="A200" s="5">
        <v>25.358</v>
      </c>
    </row>
    <row r="201" ht="12.75">
      <c r="A201" s="5">
        <v>25.251</v>
      </c>
    </row>
    <row r="202" ht="12.75">
      <c r="A202" s="5">
        <v>25.033</v>
      </c>
    </row>
    <row r="203" ht="12.75">
      <c r="A203" s="5">
        <v>25.029</v>
      </c>
    </row>
    <row r="204" ht="12.75">
      <c r="A204" s="5">
        <v>24.98</v>
      </c>
    </row>
    <row r="205" ht="12.75">
      <c r="A205" s="5">
        <v>24.927</v>
      </c>
    </row>
    <row r="206" ht="12.75">
      <c r="A206" s="5">
        <v>24.862</v>
      </c>
    </row>
    <row r="207" ht="12.75">
      <c r="A207" s="5">
        <v>24.756</v>
      </c>
    </row>
    <row r="208" ht="12.75">
      <c r="A208" s="5">
        <v>24.468</v>
      </c>
    </row>
    <row r="209" ht="12.75">
      <c r="A209" s="5">
        <v>24.409</v>
      </c>
    </row>
    <row r="210" ht="12.75">
      <c r="A210" s="5">
        <v>24.234</v>
      </c>
    </row>
    <row r="211" ht="12.75">
      <c r="A211" s="5">
        <v>23.932</v>
      </c>
    </row>
    <row r="212" ht="12.75">
      <c r="A212" s="5">
        <v>23.369</v>
      </c>
    </row>
    <row r="213" ht="12.75">
      <c r="A213" s="5">
        <v>23.301</v>
      </c>
    </row>
    <row r="214" ht="12.75">
      <c r="A214" s="5">
        <v>23.042</v>
      </c>
    </row>
    <row r="215" ht="12.75">
      <c r="A215" s="5">
        <v>22.863</v>
      </c>
    </row>
    <row r="216" ht="12.75">
      <c r="A216" s="5">
        <v>22.767</v>
      </c>
    </row>
    <row r="217" ht="12.75">
      <c r="A217" s="5">
        <v>22.508</v>
      </c>
    </row>
    <row r="218" ht="12.75">
      <c r="A218" s="5">
        <v>22.403</v>
      </c>
    </row>
    <row r="219" ht="12.75">
      <c r="A219" s="5">
        <v>21.893</v>
      </c>
    </row>
    <row r="220" ht="12.75">
      <c r="A220" s="5">
        <v>21.069</v>
      </c>
    </row>
    <row r="221" ht="12.75">
      <c r="A221" s="5">
        <v>20.973</v>
      </c>
    </row>
    <row r="222" ht="12.75">
      <c r="A222" s="5">
        <v>20.898</v>
      </c>
    </row>
    <row r="223" ht="12.75">
      <c r="A223" s="5">
        <v>20.549</v>
      </c>
    </row>
    <row r="224" ht="12.75">
      <c r="A224" s="5">
        <v>20.515</v>
      </c>
    </row>
    <row r="225" ht="12.75">
      <c r="A225" s="5">
        <v>20.201</v>
      </c>
    </row>
    <row r="226" ht="12.75">
      <c r="A226" s="5">
        <v>19.61</v>
      </c>
    </row>
    <row r="227" ht="12.75">
      <c r="A227" s="5">
        <v>19.502</v>
      </c>
    </row>
    <row r="228" ht="12.75">
      <c r="A228" s="5">
        <v>19.475</v>
      </c>
    </row>
    <row r="229" ht="12.75">
      <c r="A229" s="5">
        <v>18.602</v>
      </c>
    </row>
    <row r="230" ht="12.75">
      <c r="A230" s="5">
        <v>18.164</v>
      </c>
    </row>
    <row r="231" ht="12.75">
      <c r="A231" s="5">
        <v>17.174</v>
      </c>
    </row>
    <row r="232" ht="12.75">
      <c r="A232" s="5">
        <v>16.147</v>
      </c>
    </row>
    <row r="233" ht="12.75">
      <c r="A233" s="5">
        <v>15.262</v>
      </c>
    </row>
    <row r="234" ht="12.75">
      <c r="A234" s="5">
        <v>15.206</v>
      </c>
    </row>
    <row r="235" ht="12.75">
      <c r="A235" s="5">
        <v>14.803</v>
      </c>
    </row>
    <row r="236" ht="12.75">
      <c r="A236" s="5">
        <v>14.448</v>
      </c>
    </row>
    <row r="237" ht="12.75">
      <c r="A237" s="5">
        <v>14.302</v>
      </c>
    </row>
    <row r="238" ht="12.75">
      <c r="A238" s="5">
        <v>14.297</v>
      </c>
    </row>
    <row r="239" ht="12.75">
      <c r="A239" s="5">
        <v>13.579</v>
      </c>
    </row>
    <row r="240" ht="12.75">
      <c r="A240" s="5">
        <v>13.178</v>
      </c>
    </row>
    <row r="241" ht="12.75">
      <c r="A241" s="5">
        <v>12.487</v>
      </c>
    </row>
    <row r="242" ht="12.75">
      <c r="A242" s="5">
        <v>12.458</v>
      </c>
    </row>
    <row r="243" ht="12.75">
      <c r="A243" s="5">
        <v>12.08</v>
      </c>
    </row>
    <row r="244" ht="12.75">
      <c r="A244" s="5">
        <v>9.665</v>
      </c>
    </row>
    <row r="245" ht="12.75">
      <c r="A245" s="5">
        <v>9.515</v>
      </c>
    </row>
    <row r="246" ht="12.75">
      <c r="A246" s="5">
        <v>9.312</v>
      </c>
    </row>
    <row r="247" ht="12.75">
      <c r="A247" s="5">
        <v>8.805</v>
      </c>
    </row>
    <row r="248" ht="12.75">
      <c r="A248" s="5">
        <v>7.683</v>
      </c>
    </row>
    <row r="249" ht="12.75">
      <c r="A249" s="5">
        <v>7.655</v>
      </c>
    </row>
    <row r="250" ht="12.75">
      <c r="A250" s="5">
        <v>6.336</v>
      </c>
    </row>
    <row r="251" ht="12.75">
      <c r="A251" s="5">
        <v>6.283</v>
      </c>
    </row>
    <row r="252" ht="12.75">
      <c r="A252" s="5">
        <v>5.772</v>
      </c>
    </row>
    <row r="253" ht="12.75">
      <c r="A253" s="5">
        <v>5.74</v>
      </c>
    </row>
    <row r="254" ht="12.75">
      <c r="A254" s="5">
        <v>5.365</v>
      </c>
    </row>
    <row r="255" ht="12.75">
      <c r="A255" s="5">
        <v>4.352</v>
      </c>
    </row>
    <row r="256" ht="12.75">
      <c r="A256" s="5">
        <v>0.233</v>
      </c>
    </row>
    <row r="258" ht="12.75">
      <c r="A258" s="8">
        <f>AVERAGE(A1:A256)</f>
        <v>38.42030078125002</v>
      </c>
    </row>
    <row r="259" ht="12.75">
      <c r="A259" s="8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226">
      <selection activeCell="A261" sqref="A261"/>
    </sheetView>
  </sheetViews>
  <sheetFormatPr defaultColWidth="9.00390625" defaultRowHeight="12.75"/>
  <cols>
    <col min="1" max="9" width="9.125" style="5" customWidth="1"/>
  </cols>
  <sheetData>
    <row r="1" spans="1:9" ht="12.75">
      <c r="A1" s="9" t="s">
        <v>57</v>
      </c>
      <c r="B1" s="9" t="s">
        <v>82</v>
      </c>
      <c r="C1" s="9" t="s">
        <v>83</v>
      </c>
      <c r="D1" s="9" t="s">
        <v>84</v>
      </c>
      <c r="E1" s="9" t="s">
        <v>374</v>
      </c>
      <c r="F1" s="9" t="s">
        <v>375</v>
      </c>
      <c r="G1" s="9" t="s">
        <v>376</v>
      </c>
      <c r="H1" s="9" t="s">
        <v>377</v>
      </c>
      <c r="I1" s="9" t="s">
        <v>378</v>
      </c>
    </row>
    <row r="2" spans="1:15" ht="12.75">
      <c r="A2" s="5">
        <v>11.25</v>
      </c>
      <c r="B2" s="5">
        <v>0.75</v>
      </c>
      <c r="C2" s="7">
        <v>1.25</v>
      </c>
      <c r="D2" s="7">
        <v>1.75</v>
      </c>
      <c r="E2" s="7">
        <v>2.25</v>
      </c>
      <c r="F2" s="7">
        <v>0</v>
      </c>
      <c r="G2" s="7">
        <v>2</v>
      </c>
      <c r="H2" s="7">
        <v>1</v>
      </c>
      <c r="I2" s="7">
        <v>2.25</v>
      </c>
      <c r="K2" s="7">
        <f>A2/12.5*8</f>
        <v>7.2</v>
      </c>
      <c r="M2" s="5">
        <f>0</f>
        <v>0</v>
      </c>
      <c r="N2" s="5">
        <v>0</v>
      </c>
      <c r="O2" s="6">
        <f>COUNTIF(K2:K257,"=0")</f>
        <v>6</v>
      </c>
    </row>
    <row r="3" spans="1:15" ht="12.75">
      <c r="A3" s="5">
        <v>10</v>
      </c>
      <c r="B3" s="5">
        <v>1</v>
      </c>
      <c r="C3" s="7">
        <v>1.25</v>
      </c>
      <c r="D3" s="7">
        <v>1.75</v>
      </c>
      <c r="E3" s="7">
        <v>2.25</v>
      </c>
      <c r="F3" s="7">
        <v>1</v>
      </c>
      <c r="G3" s="7">
        <v>0.75</v>
      </c>
      <c r="H3" s="7">
        <v>0.75</v>
      </c>
      <c r="I3" s="7">
        <v>1.25</v>
      </c>
      <c r="K3" s="7">
        <f aca="true" t="shared" si="0" ref="K3:K66">A3/12.5*8</f>
        <v>6.4</v>
      </c>
      <c r="M3" s="5" t="s">
        <v>409</v>
      </c>
      <c r="N3" s="5">
        <v>0.5</v>
      </c>
      <c r="O3" s="6">
        <f>COUNTIF(K2:K257,"&gt;0")-COUNTIF(K2:K257,"&gt;0,5")</f>
        <v>14</v>
      </c>
    </row>
    <row r="4" spans="1:15" ht="12.75">
      <c r="A4" s="5">
        <v>5.51</v>
      </c>
      <c r="B4" s="5">
        <v>0.75</v>
      </c>
      <c r="C4" s="7">
        <v>1.25</v>
      </c>
      <c r="D4" s="7">
        <v>0</v>
      </c>
      <c r="E4" s="7">
        <v>0</v>
      </c>
      <c r="F4" s="7">
        <v>1</v>
      </c>
      <c r="G4" s="7">
        <v>1.75</v>
      </c>
      <c r="H4" s="7">
        <v>0.75</v>
      </c>
      <c r="I4" s="7">
        <v>0.01</v>
      </c>
      <c r="K4" s="7">
        <f t="shared" si="0"/>
        <v>3.5263999999999998</v>
      </c>
      <c r="M4" s="5" t="s">
        <v>410</v>
      </c>
      <c r="N4" s="5">
        <v>1</v>
      </c>
      <c r="O4" s="6">
        <f>COUNTIF(K2:K257,"&gt;0,5")-COUNTIF(K2:K257,"&gt;1")</f>
        <v>7</v>
      </c>
    </row>
    <row r="5" spans="1:15" ht="12.75">
      <c r="A5" s="5">
        <v>11.5</v>
      </c>
      <c r="B5" s="5">
        <v>1</v>
      </c>
      <c r="C5" s="7">
        <v>1.25</v>
      </c>
      <c r="D5" s="7">
        <v>1.75</v>
      </c>
      <c r="E5" s="7">
        <v>1.5</v>
      </c>
      <c r="F5" s="7">
        <v>1</v>
      </c>
      <c r="G5" s="7">
        <v>1.75</v>
      </c>
      <c r="H5" s="7">
        <v>1</v>
      </c>
      <c r="I5" s="7">
        <v>2.25</v>
      </c>
      <c r="K5" s="7">
        <f t="shared" si="0"/>
        <v>7.36</v>
      </c>
      <c r="M5" s="5" t="s">
        <v>411</v>
      </c>
      <c r="N5" s="5">
        <v>1.5</v>
      </c>
      <c r="O5" s="6">
        <f>COUNTIF(K2:K257,"&gt;1")-COUNTIF(K2:K257,"&gt;1,5")</f>
        <v>10</v>
      </c>
    </row>
    <row r="6" spans="1:15" ht="12.75">
      <c r="A6" s="5">
        <v>10.5</v>
      </c>
      <c r="B6" s="5">
        <v>1</v>
      </c>
      <c r="C6" s="7">
        <v>1.25</v>
      </c>
      <c r="D6" s="7">
        <v>1.75</v>
      </c>
      <c r="E6" s="7">
        <v>2.25</v>
      </c>
      <c r="F6" s="7">
        <v>0</v>
      </c>
      <c r="G6" s="7">
        <v>1</v>
      </c>
      <c r="H6" s="7">
        <v>1</v>
      </c>
      <c r="I6" s="7">
        <v>2.25</v>
      </c>
      <c r="K6" s="7">
        <f t="shared" si="0"/>
        <v>6.72</v>
      </c>
      <c r="M6" s="5" t="s">
        <v>412</v>
      </c>
      <c r="N6" s="5">
        <v>2</v>
      </c>
      <c r="O6" s="6">
        <f>COUNTIF(K2:K257,"&gt;1,5")-COUNTIF(K2:K257,"&gt;2")</f>
        <v>13</v>
      </c>
    </row>
    <row r="7" spans="1:15" ht="12.75">
      <c r="A7" s="5">
        <v>8.5</v>
      </c>
      <c r="B7" s="5">
        <v>1</v>
      </c>
      <c r="C7" s="7">
        <v>0.5</v>
      </c>
      <c r="D7" s="7">
        <v>0.75</v>
      </c>
      <c r="E7" s="7">
        <v>0.5</v>
      </c>
      <c r="F7" s="7">
        <v>1</v>
      </c>
      <c r="G7" s="7">
        <v>1.75</v>
      </c>
      <c r="H7" s="7">
        <v>1</v>
      </c>
      <c r="I7" s="7">
        <v>2</v>
      </c>
      <c r="K7" s="7">
        <f t="shared" si="0"/>
        <v>5.44</v>
      </c>
      <c r="M7" s="5" t="s">
        <v>413</v>
      </c>
      <c r="N7" s="5">
        <v>2.5</v>
      </c>
      <c r="O7" s="6">
        <f>COUNTIF(K2:K257,"&gt;2")-COUNTIF(K2:K257,"&gt;2,5")</f>
        <v>20</v>
      </c>
    </row>
    <row r="8" spans="1:15" ht="12.75">
      <c r="A8" s="5">
        <v>7.45</v>
      </c>
      <c r="B8" s="5">
        <v>1</v>
      </c>
      <c r="C8" s="7">
        <v>1.25</v>
      </c>
      <c r="D8" s="7">
        <v>1.75</v>
      </c>
      <c r="E8" s="7">
        <v>2</v>
      </c>
      <c r="F8" s="7">
        <v>0</v>
      </c>
      <c r="G8" s="7">
        <v>0.75</v>
      </c>
      <c r="H8" s="7">
        <v>0.5</v>
      </c>
      <c r="I8" s="7">
        <v>0.2</v>
      </c>
      <c r="K8" s="7">
        <f t="shared" si="0"/>
        <v>4.768</v>
      </c>
      <c r="M8" s="5" t="s">
        <v>414</v>
      </c>
      <c r="N8" s="5">
        <v>3</v>
      </c>
      <c r="O8" s="6">
        <f>COUNTIF(K2:K257,"&gt;2,5")-COUNTIF(K2:K257,"&gt;3")</f>
        <v>26</v>
      </c>
    </row>
    <row r="9" spans="1:15" ht="12.75">
      <c r="A9" s="5">
        <v>5.5</v>
      </c>
      <c r="B9" s="5">
        <v>0.75</v>
      </c>
      <c r="C9" s="7">
        <v>1.25</v>
      </c>
      <c r="D9" s="7">
        <v>1.75</v>
      </c>
      <c r="E9" s="7">
        <v>0</v>
      </c>
      <c r="F9" s="7">
        <v>0</v>
      </c>
      <c r="G9" s="7">
        <v>0</v>
      </c>
      <c r="H9" s="7">
        <v>0.5</v>
      </c>
      <c r="I9" s="7">
        <v>1.25</v>
      </c>
      <c r="K9" s="7">
        <f t="shared" si="0"/>
        <v>3.52</v>
      </c>
      <c r="M9" s="5" t="s">
        <v>415</v>
      </c>
      <c r="N9" s="5">
        <v>3.5</v>
      </c>
      <c r="O9" s="6">
        <f>COUNTIF(K2:K257,"&gt;3")-COUNTIF(K2:K257,"&gt;3,5")</f>
        <v>26</v>
      </c>
    </row>
    <row r="10" spans="1:15" ht="12.75">
      <c r="A10" s="5">
        <v>9.5</v>
      </c>
      <c r="B10" s="5">
        <v>0.75</v>
      </c>
      <c r="C10" s="7">
        <v>1.25</v>
      </c>
      <c r="D10" s="7">
        <v>0.5</v>
      </c>
      <c r="E10" s="7">
        <v>2.25</v>
      </c>
      <c r="F10" s="7">
        <v>0</v>
      </c>
      <c r="G10" s="7">
        <v>2</v>
      </c>
      <c r="H10" s="7">
        <v>0.5</v>
      </c>
      <c r="I10" s="7">
        <v>2.25</v>
      </c>
      <c r="K10" s="7">
        <f t="shared" si="0"/>
        <v>6.08</v>
      </c>
      <c r="M10" s="5" t="s">
        <v>416</v>
      </c>
      <c r="N10" s="5">
        <v>4</v>
      </c>
      <c r="O10" s="6">
        <f>COUNTIF(K2:K257,"&gt;3,5")-COUNTIF(K2:K257,"&gt;4")</f>
        <v>41</v>
      </c>
    </row>
    <row r="11" spans="1:15" ht="12.75">
      <c r="A11" s="5">
        <v>7.5</v>
      </c>
      <c r="B11" s="5">
        <v>0.75</v>
      </c>
      <c r="C11" s="7">
        <v>1.25</v>
      </c>
      <c r="D11" s="7">
        <v>2</v>
      </c>
      <c r="E11" s="7">
        <v>1.75</v>
      </c>
      <c r="F11" s="7">
        <v>0</v>
      </c>
      <c r="G11" s="7">
        <v>0</v>
      </c>
      <c r="H11" s="7">
        <v>0.5</v>
      </c>
      <c r="I11" s="7">
        <v>1.25</v>
      </c>
      <c r="K11" s="7">
        <f t="shared" si="0"/>
        <v>4.8</v>
      </c>
      <c r="M11" s="5" t="s">
        <v>417</v>
      </c>
      <c r="N11" s="5">
        <v>4.5</v>
      </c>
      <c r="O11" s="6">
        <f>COUNTIF(K2:K257,"&gt;4")-COUNTIF(K2:K257,"&gt;4,5")</f>
        <v>23</v>
      </c>
    </row>
    <row r="12" spans="1:15" ht="12.75">
      <c r="A12" s="5">
        <v>10.25</v>
      </c>
      <c r="B12" s="5">
        <v>1</v>
      </c>
      <c r="C12" s="7">
        <v>1</v>
      </c>
      <c r="D12" s="7">
        <v>1.75</v>
      </c>
      <c r="E12" s="7">
        <v>1.75</v>
      </c>
      <c r="F12" s="7">
        <v>1</v>
      </c>
      <c r="G12" s="7">
        <v>1</v>
      </c>
      <c r="H12" s="7">
        <v>0.5</v>
      </c>
      <c r="I12" s="7">
        <v>2.25</v>
      </c>
      <c r="K12" s="7">
        <f t="shared" si="0"/>
        <v>6.56</v>
      </c>
      <c r="M12" s="5" t="s">
        <v>418</v>
      </c>
      <c r="N12" s="5">
        <v>5</v>
      </c>
      <c r="O12" s="6">
        <f>COUNTIF(K2:K257,"&gt;4,5")-COUNTIF(K2:K257,"&gt;5")</f>
        <v>22</v>
      </c>
    </row>
    <row r="13" spans="1:15" ht="12.75">
      <c r="A13" s="5">
        <v>6.05</v>
      </c>
      <c r="B13" s="5">
        <v>0.75</v>
      </c>
      <c r="C13" s="7">
        <v>1.25</v>
      </c>
      <c r="D13" s="7">
        <v>1.75</v>
      </c>
      <c r="E13" s="7">
        <v>0</v>
      </c>
      <c r="F13" s="7">
        <v>1</v>
      </c>
      <c r="G13" s="7">
        <v>1</v>
      </c>
      <c r="H13" s="7">
        <v>0.1</v>
      </c>
      <c r="I13" s="7">
        <v>0.2</v>
      </c>
      <c r="K13" s="7">
        <f t="shared" si="0"/>
        <v>3.872</v>
      </c>
      <c r="M13" s="5" t="s">
        <v>419</v>
      </c>
      <c r="N13" s="5">
        <v>5.5</v>
      </c>
      <c r="O13" s="6">
        <f>COUNTIF(K2:K257,"&gt;5")-COUNTIF(K2:K257,"&gt;5,5")</f>
        <v>20</v>
      </c>
    </row>
    <row r="14" spans="1:15" ht="12.75">
      <c r="A14" s="5">
        <v>6.25</v>
      </c>
      <c r="B14" s="5">
        <v>0.75</v>
      </c>
      <c r="C14" s="7">
        <v>0.75</v>
      </c>
      <c r="D14" s="7">
        <v>1.75</v>
      </c>
      <c r="E14" s="7">
        <v>0</v>
      </c>
      <c r="F14" s="7">
        <v>1</v>
      </c>
      <c r="G14" s="7">
        <v>1</v>
      </c>
      <c r="H14" s="7">
        <v>1</v>
      </c>
      <c r="I14" s="7">
        <v>0</v>
      </c>
      <c r="K14" s="7">
        <f t="shared" si="0"/>
        <v>4</v>
      </c>
      <c r="M14" s="5" t="s">
        <v>420</v>
      </c>
      <c r="N14" s="5">
        <v>6</v>
      </c>
      <c r="O14" s="6">
        <f>COUNTIF(K2:K257,"&gt;5,5")-COUNTIF(K2:K257,"&gt;6")</f>
        <v>10</v>
      </c>
    </row>
    <row r="15" spans="1:15" ht="12.75">
      <c r="A15" s="5">
        <v>8.95</v>
      </c>
      <c r="B15" s="5">
        <v>1</v>
      </c>
      <c r="C15" s="7">
        <v>1.25</v>
      </c>
      <c r="D15" s="7">
        <v>1.75</v>
      </c>
      <c r="E15" s="7">
        <v>2.25</v>
      </c>
      <c r="F15" s="7">
        <v>0</v>
      </c>
      <c r="G15" s="7">
        <v>1.75</v>
      </c>
      <c r="H15" s="7">
        <v>0.75</v>
      </c>
      <c r="I15" s="7">
        <v>0.2</v>
      </c>
      <c r="K15" s="7">
        <f t="shared" si="0"/>
        <v>5.728</v>
      </c>
      <c r="M15" s="5" t="s">
        <v>421</v>
      </c>
      <c r="N15" s="5">
        <v>6.5</v>
      </c>
      <c r="O15" s="6">
        <f>COUNTIF(K2:K257,"&gt;6")-COUNTIF(K2:K257,"&gt;6,5")</f>
        <v>7</v>
      </c>
    </row>
    <row r="16" spans="1:15" ht="12.75">
      <c r="A16" s="5">
        <v>7.5</v>
      </c>
      <c r="B16" s="5">
        <v>0.75</v>
      </c>
      <c r="C16" s="7">
        <v>1.25</v>
      </c>
      <c r="D16" s="7">
        <v>1.75</v>
      </c>
      <c r="E16" s="7">
        <v>0</v>
      </c>
      <c r="F16" s="7">
        <v>0</v>
      </c>
      <c r="G16" s="7">
        <v>1.75</v>
      </c>
      <c r="H16" s="7">
        <v>0.75</v>
      </c>
      <c r="I16" s="7">
        <v>1.25</v>
      </c>
      <c r="K16" s="7">
        <f t="shared" si="0"/>
        <v>4.8</v>
      </c>
      <c r="M16" s="5" t="s">
        <v>422</v>
      </c>
      <c r="N16" s="5">
        <v>7</v>
      </c>
      <c r="O16" s="6">
        <f>COUNTIF(K2:K257,"&gt;6,5")-COUNTIF(K2:K257,"&gt;7")</f>
        <v>8</v>
      </c>
    </row>
    <row r="17" spans="1:15" ht="12.75">
      <c r="A17" s="5">
        <v>8.25</v>
      </c>
      <c r="B17" s="5">
        <v>0.75</v>
      </c>
      <c r="C17" s="7">
        <v>1.25</v>
      </c>
      <c r="D17" s="7">
        <v>1.75</v>
      </c>
      <c r="E17" s="7">
        <v>0</v>
      </c>
      <c r="F17" s="7">
        <v>1</v>
      </c>
      <c r="G17" s="7">
        <v>0.75</v>
      </c>
      <c r="H17" s="7">
        <v>0.5</v>
      </c>
      <c r="I17" s="7">
        <v>2.25</v>
      </c>
      <c r="K17" s="7">
        <f t="shared" si="0"/>
        <v>5.28</v>
      </c>
      <c r="M17" s="5" t="s">
        <v>423</v>
      </c>
      <c r="N17" s="5">
        <v>7.5</v>
      </c>
      <c r="O17" s="6">
        <f>COUNTIF(K2:K257,"&gt;7")-COUNTIF(K2:K257,"&gt;7,5")</f>
        <v>3</v>
      </c>
    </row>
    <row r="18" spans="1:15" ht="12.75">
      <c r="A18" s="5">
        <v>7.55</v>
      </c>
      <c r="B18" s="5">
        <v>0.75</v>
      </c>
      <c r="C18" s="7">
        <v>1.25</v>
      </c>
      <c r="D18" s="7">
        <v>1.75</v>
      </c>
      <c r="E18" s="7">
        <v>0.3</v>
      </c>
      <c r="F18" s="7">
        <v>0</v>
      </c>
      <c r="G18" s="7">
        <v>0.75</v>
      </c>
      <c r="H18" s="7">
        <v>0.5</v>
      </c>
      <c r="I18" s="7">
        <v>2.25</v>
      </c>
      <c r="K18" s="7">
        <f t="shared" si="0"/>
        <v>4.832</v>
      </c>
      <c r="M18" s="5" t="s">
        <v>424</v>
      </c>
      <c r="N18" s="5">
        <v>8</v>
      </c>
      <c r="O18" s="6">
        <f>COUNTIF(K2:K257,"&gt;7,5")</f>
        <v>0</v>
      </c>
    </row>
    <row r="19" spans="1:11" ht="12.75">
      <c r="A19" s="5">
        <v>8.5</v>
      </c>
      <c r="B19" s="5">
        <v>1</v>
      </c>
      <c r="C19" s="7">
        <v>1</v>
      </c>
      <c r="D19" s="7">
        <v>0</v>
      </c>
      <c r="E19" s="7">
        <v>1.75</v>
      </c>
      <c r="F19" s="7">
        <v>1</v>
      </c>
      <c r="G19" s="7">
        <v>1.75</v>
      </c>
      <c r="H19" s="7">
        <v>0.75</v>
      </c>
      <c r="I19" s="7">
        <v>1.25</v>
      </c>
      <c r="K19" s="7">
        <f t="shared" si="0"/>
        <v>5.44</v>
      </c>
    </row>
    <row r="20" spans="1:15" ht="12.75">
      <c r="A20" s="5">
        <v>4.75</v>
      </c>
      <c r="B20" s="5">
        <v>1</v>
      </c>
      <c r="C20" s="7">
        <v>1</v>
      </c>
      <c r="D20" s="7">
        <v>0.5</v>
      </c>
      <c r="E20" s="7">
        <v>0</v>
      </c>
      <c r="F20" s="7">
        <v>0</v>
      </c>
      <c r="G20" s="7">
        <v>1</v>
      </c>
      <c r="H20" s="7">
        <v>0</v>
      </c>
      <c r="I20" s="7">
        <v>1.25</v>
      </c>
      <c r="K20" s="7">
        <f t="shared" si="0"/>
        <v>3.04</v>
      </c>
      <c r="O20" s="4">
        <f>SUM(O2:O18)</f>
        <v>256</v>
      </c>
    </row>
    <row r="21" spans="1:11" ht="12.75">
      <c r="A21" s="5">
        <v>5</v>
      </c>
      <c r="B21" s="5">
        <v>0.75</v>
      </c>
      <c r="C21" s="7">
        <v>1.25</v>
      </c>
      <c r="D21" s="7">
        <v>1.75</v>
      </c>
      <c r="E21" s="7">
        <v>0</v>
      </c>
      <c r="F21" s="7">
        <v>0</v>
      </c>
      <c r="G21" s="7">
        <v>0</v>
      </c>
      <c r="H21" s="7">
        <v>0</v>
      </c>
      <c r="I21" s="7">
        <v>1.25</v>
      </c>
      <c r="K21" s="7">
        <f t="shared" si="0"/>
        <v>3.2</v>
      </c>
    </row>
    <row r="22" spans="1:11" ht="12.75">
      <c r="A22" s="5">
        <v>6.15</v>
      </c>
      <c r="B22" s="5">
        <v>0.75</v>
      </c>
      <c r="C22" s="7">
        <v>1.25</v>
      </c>
      <c r="D22" s="7">
        <v>1.5</v>
      </c>
      <c r="E22" s="7">
        <v>0</v>
      </c>
      <c r="F22" s="7">
        <v>1</v>
      </c>
      <c r="G22" s="7">
        <v>0</v>
      </c>
      <c r="H22" s="7">
        <v>0.4</v>
      </c>
      <c r="I22" s="7">
        <v>1.25</v>
      </c>
      <c r="K22" s="7">
        <f t="shared" si="0"/>
        <v>3.9360000000000004</v>
      </c>
    </row>
    <row r="23" spans="1:11" ht="12.75">
      <c r="A23" s="5">
        <v>10</v>
      </c>
      <c r="B23" s="5">
        <v>0.75</v>
      </c>
      <c r="C23" s="7">
        <v>1.25</v>
      </c>
      <c r="D23" s="7">
        <v>1.75</v>
      </c>
      <c r="E23" s="7">
        <v>2.25</v>
      </c>
      <c r="F23" s="7">
        <v>0</v>
      </c>
      <c r="G23" s="7">
        <v>1</v>
      </c>
      <c r="H23" s="7">
        <v>0.75</v>
      </c>
      <c r="I23" s="7">
        <v>2.25</v>
      </c>
      <c r="K23" s="7">
        <f t="shared" si="0"/>
        <v>6.4</v>
      </c>
    </row>
    <row r="24" spans="1:11" ht="12.75">
      <c r="A24" s="5">
        <v>9</v>
      </c>
      <c r="B24" s="5">
        <v>1</v>
      </c>
      <c r="C24" s="7">
        <v>1</v>
      </c>
      <c r="D24" s="7">
        <v>1.5</v>
      </c>
      <c r="E24" s="7">
        <v>0</v>
      </c>
      <c r="F24" s="7">
        <v>1</v>
      </c>
      <c r="G24" s="7">
        <v>1.75</v>
      </c>
      <c r="H24" s="7">
        <v>0.5</v>
      </c>
      <c r="I24" s="7">
        <v>2.25</v>
      </c>
      <c r="K24" s="7">
        <f t="shared" si="0"/>
        <v>5.76</v>
      </c>
    </row>
    <row r="25" spans="1:11" ht="12.75">
      <c r="A25" s="5">
        <v>6.25</v>
      </c>
      <c r="B25" s="5">
        <v>0.75</v>
      </c>
      <c r="C25" s="7">
        <v>1.25</v>
      </c>
      <c r="D25" s="7">
        <v>1.75</v>
      </c>
      <c r="E25" s="7">
        <v>0</v>
      </c>
      <c r="F25" s="7">
        <v>1</v>
      </c>
      <c r="G25" s="7">
        <v>0</v>
      </c>
      <c r="H25" s="7">
        <v>0.5</v>
      </c>
      <c r="I25" s="7">
        <v>1</v>
      </c>
      <c r="K25" s="7">
        <f t="shared" si="0"/>
        <v>4</v>
      </c>
    </row>
    <row r="26" spans="1:11" ht="12.75">
      <c r="A26" s="5">
        <v>6.75</v>
      </c>
      <c r="B26" s="5">
        <v>0.75</v>
      </c>
      <c r="C26" s="7">
        <v>1</v>
      </c>
      <c r="D26" s="7">
        <v>1.75</v>
      </c>
      <c r="E26" s="7">
        <v>0</v>
      </c>
      <c r="F26" s="7">
        <v>1</v>
      </c>
      <c r="G26" s="7">
        <v>0</v>
      </c>
      <c r="H26" s="7">
        <v>0</v>
      </c>
      <c r="I26" s="7">
        <v>2.25</v>
      </c>
      <c r="K26" s="7">
        <f t="shared" si="0"/>
        <v>4.32</v>
      </c>
    </row>
    <row r="27" spans="1:11" ht="12.75">
      <c r="A27" s="5">
        <v>6.5</v>
      </c>
      <c r="B27" s="5">
        <v>0.75</v>
      </c>
      <c r="C27" s="7">
        <v>1</v>
      </c>
      <c r="D27" s="7">
        <v>1.75</v>
      </c>
      <c r="E27" s="7">
        <v>0.5</v>
      </c>
      <c r="F27" s="7">
        <v>0</v>
      </c>
      <c r="G27" s="7">
        <v>0.75</v>
      </c>
      <c r="H27" s="7">
        <v>0.5</v>
      </c>
      <c r="I27" s="7">
        <v>1.25</v>
      </c>
      <c r="K27" s="7">
        <f t="shared" si="0"/>
        <v>4.16</v>
      </c>
    </row>
    <row r="28" spans="1:11" ht="12.75">
      <c r="A28" s="5">
        <v>11</v>
      </c>
      <c r="B28" s="5">
        <v>0.75</v>
      </c>
      <c r="C28" s="7">
        <v>1.25</v>
      </c>
      <c r="D28" s="7">
        <v>1.75</v>
      </c>
      <c r="E28" s="7">
        <v>2.25</v>
      </c>
      <c r="F28" s="7">
        <v>1</v>
      </c>
      <c r="G28" s="7">
        <v>1</v>
      </c>
      <c r="H28" s="7">
        <v>1</v>
      </c>
      <c r="I28" s="7">
        <v>2</v>
      </c>
      <c r="K28" s="7">
        <f t="shared" si="0"/>
        <v>7.04</v>
      </c>
    </row>
    <row r="29" spans="1:11" ht="12.75">
      <c r="A29" s="5">
        <v>6.5</v>
      </c>
      <c r="B29" s="5">
        <v>1</v>
      </c>
      <c r="C29" s="7">
        <v>1</v>
      </c>
      <c r="D29" s="7">
        <v>1.75</v>
      </c>
      <c r="E29" s="7">
        <v>0</v>
      </c>
      <c r="F29" s="7">
        <v>1</v>
      </c>
      <c r="G29" s="7">
        <v>0</v>
      </c>
      <c r="H29" s="7">
        <v>0.75</v>
      </c>
      <c r="I29" s="7">
        <v>1</v>
      </c>
      <c r="K29" s="7">
        <f t="shared" si="0"/>
        <v>4.16</v>
      </c>
    </row>
    <row r="30" spans="1:11" ht="12.75">
      <c r="A30" s="5">
        <v>2.35</v>
      </c>
      <c r="B30" s="5">
        <v>0.75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0.5</v>
      </c>
      <c r="I30" s="7">
        <v>0.1</v>
      </c>
      <c r="K30" s="7">
        <f t="shared" si="0"/>
        <v>1.504</v>
      </c>
    </row>
    <row r="31" spans="1:11" ht="12.75">
      <c r="A31" s="5">
        <v>9.75</v>
      </c>
      <c r="B31" s="5">
        <v>0.75</v>
      </c>
      <c r="C31" s="7">
        <v>1.25</v>
      </c>
      <c r="D31" s="7">
        <v>1.75</v>
      </c>
      <c r="E31" s="7">
        <v>2.25</v>
      </c>
      <c r="F31" s="7">
        <v>1</v>
      </c>
      <c r="G31" s="7">
        <v>1</v>
      </c>
      <c r="H31" s="7">
        <v>0.5</v>
      </c>
      <c r="I31" s="7">
        <v>1.25</v>
      </c>
      <c r="K31" s="7">
        <f t="shared" si="0"/>
        <v>6.24</v>
      </c>
    </row>
    <row r="32" spans="1:11" ht="12.75">
      <c r="A32" s="5">
        <v>6</v>
      </c>
      <c r="B32" s="5">
        <v>1</v>
      </c>
      <c r="C32" s="7">
        <v>1.25</v>
      </c>
      <c r="D32" s="7">
        <v>0.5</v>
      </c>
      <c r="E32" s="7">
        <v>0.5</v>
      </c>
      <c r="F32" s="7">
        <v>0</v>
      </c>
      <c r="G32" s="7">
        <v>1</v>
      </c>
      <c r="H32" s="7">
        <v>0.5</v>
      </c>
      <c r="I32" s="7">
        <v>1.25</v>
      </c>
      <c r="K32" s="7">
        <f t="shared" si="0"/>
        <v>3.84</v>
      </c>
    </row>
    <row r="33" spans="1:11" ht="12.75">
      <c r="A33" s="5">
        <v>8.25</v>
      </c>
      <c r="B33" s="5">
        <v>0.75</v>
      </c>
      <c r="C33" s="7">
        <v>1.25</v>
      </c>
      <c r="D33" s="7">
        <v>1.75</v>
      </c>
      <c r="E33" s="7">
        <v>1</v>
      </c>
      <c r="F33" s="7">
        <v>0</v>
      </c>
      <c r="G33" s="7">
        <v>0.75</v>
      </c>
      <c r="H33" s="7">
        <v>0.5</v>
      </c>
      <c r="I33" s="7">
        <v>2.25</v>
      </c>
      <c r="K33" s="7">
        <f t="shared" si="0"/>
        <v>5.28</v>
      </c>
    </row>
    <row r="34" spans="1:11" ht="12.75">
      <c r="A34" s="5">
        <v>5.75</v>
      </c>
      <c r="B34" s="5">
        <v>0.75</v>
      </c>
      <c r="C34" s="7">
        <v>1</v>
      </c>
      <c r="D34" s="7">
        <v>1.5</v>
      </c>
      <c r="E34" s="7">
        <v>1.5</v>
      </c>
      <c r="F34" s="7">
        <v>0</v>
      </c>
      <c r="G34" s="7">
        <v>0</v>
      </c>
      <c r="H34" s="7">
        <v>0</v>
      </c>
      <c r="I34" s="7">
        <v>1</v>
      </c>
      <c r="K34" s="7">
        <f t="shared" si="0"/>
        <v>3.68</v>
      </c>
    </row>
    <row r="35" spans="1:11" ht="12.75">
      <c r="A35" s="5">
        <v>5.4</v>
      </c>
      <c r="B35" s="5">
        <v>1</v>
      </c>
      <c r="C35" s="7">
        <v>1.15</v>
      </c>
      <c r="D35" s="7">
        <v>1.75</v>
      </c>
      <c r="E35" s="7">
        <v>0</v>
      </c>
      <c r="F35" s="7">
        <v>0</v>
      </c>
      <c r="G35" s="7">
        <v>0</v>
      </c>
      <c r="H35" s="7">
        <v>0.5</v>
      </c>
      <c r="I35" s="7">
        <v>1</v>
      </c>
      <c r="K35" s="7">
        <f t="shared" si="0"/>
        <v>3.4560000000000004</v>
      </c>
    </row>
    <row r="36" spans="1:11" ht="12.75">
      <c r="A36" s="5">
        <v>9.05</v>
      </c>
      <c r="B36" s="5">
        <v>1</v>
      </c>
      <c r="C36" s="7">
        <v>0.5</v>
      </c>
      <c r="D36" s="7">
        <v>1.75</v>
      </c>
      <c r="E36" s="7">
        <v>2.25</v>
      </c>
      <c r="F36" s="7">
        <v>1</v>
      </c>
      <c r="G36" s="7">
        <v>1</v>
      </c>
      <c r="H36" s="7">
        <v>0.3</v>
      </c>
      <c r="I36" s="7">
        <v>1.25</v>
      </c>
      <c r="K36" s="7">
        <f t="shared" si="0"/>
        <v>5.792000000000001</v>
      </c>
    </row>
    <row r="37" spans="1:11" ht="12.75">
      <c r="A37" s="5">
        <v>7.5</v>
      </c>
      <c r="B37" s="5">
        <v>0.75</v>
      </c>
      <c r="C37" s="7">
        <v>1.25</v>
      </c>
      <c r="D37" s="7">
        <v>1.75</v>
      </c>
      <c r="E37" s="7">
        <v>0</v>
      </c>
      <c r="F37" s="7">
        <v>1</v>
      </c>
      <c r="G37" s="7">
        <v>1</v>
      </c>
      <c r="H37" s="7">
        <v>0.5</v>
      </c>
      <c r="I37" s="7">
        <v>1.25</v>
      </c>
      <c r="K37" s="7">
        <f t="shared" si="0"/>
        <v>4.8</v>
      </c>
    </row>
    <row r="38" spans="1:11" ht="12.75">
      <c r="A38" s="5">
        <v>10.75</v>
      </c>
      <c r="B38" s="5">
        <v>0.75</v>
      </c>
      <c r="C38" s="7">
        <v>1</v>
      </c>
      <c r="D38" s="7">
        <v>1.75</v>
      </c>
      <c r="E38" s="7">
        <v>2.25</v>
      </c>
      <c r="F38" s="7">
        <v>1</v>
      </c>
      <c r="G38" s="7">
        <v>1</v>
      </c>
      <c r="H38" s="7">
        <v>0.75</v>
      </c>
      <c r="I38" s="7">
        <v>2.25</v>
      </c>
      <c r="K38" s="7">
        <f t="shared" si="0"/>
        <v>6.88</v>
      </c>
    </row>
    <row r="39" spans="1:11" ht="12.75">
      <c r="A39" s="5">
        <v>6.5</v>
      </c>
      <c r="B39" s="5">
        <v>1</v>
      </c>
      <c r="C39" s="7">
        <v>1.25</v>
      </c>
      <c r="D39" s="7">
        <v>0</v>
      </c>
      <c r="E39" s="7">
        <v>0</v>
      </c>
      <c r="F39" s="7">
        <v>1</v>
      </c>
      <c r="G39" s="7">
        <v>0.5</v>
      </c>
      <c r="H39" s="7">
        <v>0.5</v>
      </c>
      <c r="I39" s="7">
        <v>2.25</v>
      </c>
      <c r="K39" s="7">
        <f t="shared" si="0"/>
        <v>4.16</v>
      </c>
    </row>
    <row r="40" spans="1:11" ht="12.75">
      <c r="A40" s="5">
        <v>8.25</v>
      </c>
      <c r="B40" s="5">
        <v>0.75</v>
      </c>
      <c r="C40" s="7">
        <v>1.25</v>
      </c>
      <c r="D40" s="7">
        <v>1.75</v>
      </c>
      <c r="E40" s="7">
        <v>0.5</v>
      </c>
      <c r="F40" s="7">
        <v>1</v>
      </c>
      <c r="G40" s="7">
        <v>1</v>
      </c>
      <c r="H40" s="7">
        <v>1</v>
      </c>
      <c r="I40" s="7">
        <v>1</v>
      </c>
      <c r="K40" s="7">
        <f t="shared" si="0"/>
        <v>5.28</v>
      </c>
    </row>
    <row r="41" spans="1:11" ht="12.75">
      <c r="A41" s="5">
        <v>9</v>
      </c>
      <c r="B41" s="5">
        <v>1</v>
      </c>
      <c r="C41" s="7">
        <v>1.25</v>
      </c>
      <c r="D41" s="7">
        <v>1.75</v>
      </c>
      <c r="E41" s="7">
        <v>2.25</v>
      </c>
      <c r="F41" s="7">
        <v>1</v>
      </c>
      <c r="G41" s="7">
        <v>0</v>
      </c>
      <c r="H41" s="7">
        <v>0.5</v>
      </c>
      <c r="I41" s="7">
        <v>1.25</v>
      </c>
      <c r="K41" s="7">
        <f t="shared" si="0"/>
        <v>5.76</v>
      </c>
    </row>
    <row r="42" spans="1:11" ht="12.75">
      <c r="A42" s="5">
        <v>4.5</v>
      </c>
      <c r="B42" s="5">
        <v>0.75</v>
      </c>
      <c r="C42" s="7">
        <v>1.25</v>
      </c>
      <c r="D42" s="7">
        <v>0.5</v>
      </c>
      <c r="E42" s="7">
        <v>0</v>
      </c>
      <c r="F42" s="7">
        <v>0</v>
      </c>
      <c r="G42" s="7">
        <v>0.25</v>
      </c>
      <c r="H42" s="7">
        <v>0.5</v>
      </c>
      <c r="I42" s="7">
        <v>1.25</v>
      </c>
      <c r="K42" s="7">
        <f t="shared" si="0"/>
        <v>2.88</v>
      </c>
    </row>
    <row r="43" spans="1:11" ht="12.75">
      <c r="A43" s="5">
        <v>6.25</v>
      </c>
      <c r="B43" s="5">
        <v>0.75</v>
      </c>
      <c r="C43" s="7">
        <v>1.25</v>
      </c>
      <c r="D43" s="7">
        <v>1.75</v>
      </c>
      <c r="E43" s="7">
        <v>0</v>
      </c>
      <c r="F43" s="7">
        <v>0</v>
      </c>
      <c r="G43" s="7">
        <v>0</v>
      </c>
      <c r="H43" s="7">
        <v>0.5</v>
      </c>
      <c r="I43" s="7">
        <v>2</v>
      </c>
      <c r="K43" s="7">
        <f t="shared" si="0"/>
        <v>4</v>
      </c>
    </row>
    <row r="44" spans="1:11" ht="12.75">
      <c r="A44" s="5">
        <v>6.5</v>
      </c>
      <c r="B44" s="5">
        <v>0.75</v>
      </c>
      <c r="C44" s="7">
        <v>1.25</v>
      </c>
      <c r="D44" s="7">
        <v>1.25</v>
      </c>
      <c r="E44" s="7">
        <v>0.5</v>
      </c>
      <c r="F44" s="7">
        <v>1</v>
      </c>
      <c r="G44" s="7">
        <v>0</v>
      </c>
      <c r="H44" s="7">
        <v>0.5</v>
      </c>
      <c r="I44" s="7">
        <v>1.25</v>
      </c>
      <c r="K44" s="7">
        <f t="shared" si="0"/>
        <v>4.16</v>
      </c>
    </row>
    <row r="45" spans="1:11" ht="12.75">
      <c r="A45" s="5">
        <v>5.5</v>
      </c>
      <c r="B45" s="5">
        <v>0.75</v>
      </c>
      <c r="C45" s="7">
        <v>1.25</v>
      </c>
      <c r="D45" s="7">
        <v>1.75</v>
      </c>
      <c r="E45" s="7">
        <v>0</v>
      </c>
      <c r="F45" s="7">
        <v>1</v>
      </c>
      <c r="G45" s="7">
        <v>0.75</v>
      </c>
      <c r="H45" s="7">
        <v>0</v>
      </c>
      <c r="I45" s="7">
        <v>0</v>
      </c>
      <c r="K45" s="7">
        <f t="shared" si="0"/>
        <v>3.52</v>
      </c>
    </row>
    <row r="46" spans="1:11" ht="12.75">
      <c r="A46" s="5">
        <v>8.5</v>
      </c>
      <c r="B46" s="5">
        <v>0.75</v>
      </c>
      <c r="C46" s="7">
        <v>1.25</v>
      </c>
      <c r="D46" s="7">
        <v>1.5</v>
      </c>
      <c r="E46" s="7">
        <v>2.25</v>
      </c>
      <c r="F46" s="7">
        <v>1</v>
      </c>
      <c r="G46" s="7">
        <v>0</v>
      </c>
      <c r="H46" s="7">
        <v>0.5</v>
      </c>
      <c r="I46" s="7">
        <v>1.25</v>
      </c>
      <c r="K46" s="7">
        <f t="shared" si="0"/>
        <v>5.44</v>
      </c>
    </row>
    <row r="47" spans="1:11" ht="12.75">
      <c r="A47" s="5">
        <v>10.25</v>
      </c>
      <c r="B47" s="5">
        <v>0.75</v>
      </c>
      <c r="C47" s="7">
        <v>0.75</v>
      </c>
      <c r="D47" s="7">
        <v>1.75</v>
      </c>
      <c r="E47" s="7">
        <v>2.25</v>
      </c>
      <c r="F47" s="7">
        <v>1</v>
      </c>
      <c r="G47" s="7">
        <v>1</v>
      </c>
      <c r="H47" s="7">
        <v>0.5</v>
      </c>
      <c r="I47" s="7">
        <v>2.25</v>
      </c>
      <c r="K47" s="7">
        <f t="shared" si="0"/>
        <v>6.56</v>
      </c>
    </row>
    <row r="48" spans="1:11" ht="12.75">
      <c r="A48" s="5">
        <v>10.25</v>
      </c>
      <c r="B48" s="5">
        <v>0.75</v>
      </c>
      <c r="C48" s="7">
        <v>1</v>
      </c>
      <c r="D48" s="7">
        <v>1.75</v>
      </c>
      <c r="E48" s="7">
        <v>2.25</v>
      </c>
      <c r="F48" s="7">
        <v>1</v>
      </c>
      <c r="G48" s="7">
        <v>1.75</v>
      </c>
      <c r="H48" s="7">
        <v>0.75</v>
      </c>
      <c r="I48" s="7">
        <v>1</v>
      </c>
      <c r="K48" s="7">
        <f t="shared" si="0"/>
        <v>6.56</v>
      </c>
    </row>
    <row r="49" spans="1:11" ht="12.75">
      <c r="A49" s="5">
        <v>9.2</v>
      </c>
      <c r="B49" s="5">
        <v>1</v>
      </c>
      <c r="C49" s="7">
        <v>1.25</v>
      </c>
      <c r="D49" s="7">
        <v>1.75</v>
      </c>
      <c r="E49" s="7">
        <v>0.2</v>
      </c>
      <c r="F49" s="7">
        <v>1</v>
      </c>
      <c r="G49" s="7">
        <v>1</v>
      </c>
      <c r="H49" s="7">
        <v>0.75</v>
      </c>
      <c r="I49" s="7">
        <v>2.25</v>
      </c>
      <c r="K49" s="7">
        <f t="shared" si="0"/>
        <v>5.888</v>
      </c>
    </row>
    <row r="50" spans="1:11" ht="12.75">
      <c r="A50" s="5">
        <v>6.25</v>
      </c>
      <c r="B50" s="5">
        <v>0.75</v>
      </c>
      <c r="C50" s="7">
        <v>1.25</v>
      </c>
      <c r="D50" s="7">
        <v>1.75</v>
      </c>
      <c r="E50" s="7">
        <v>0</v>
      </c>
      <c r="F50" s="7">
        <v>0</v>
      </c>
      <c r="G50" s="7">
        <v>0.75</v>
      </c>
      <c r="H50" s="7">
        <v>0.5</v>
      </c>
      <c r="I50" s="7">
        <v>1.25</v>
      </c>
      <c r="K50" s="7">
        <f t="shared" si="0"/>
        <v>4</v>
      </c>
    </row>
    <row r="51" spans="1:11" ht="12.75">
      <c r="A51" s="5">
        <v>7.3</v>
      </c>
      <c r="B51" s="5">
        <v>0.75</v>
      </c>
      <c r="C51" s="7">
        <v>1.25</v>
      </c>
      <c r="D51" s="7">
        <v>1.75</v>
      </c>
      <c r="E51" s="7">
        <v>1.25</v>
      </c>
      <c r="F51" s="7">
        <v>1</v>
      </c>
      <c r="G51" s="7">
        <v>1</v>
      </c>
      <c r="H51" s="7">
        <v>0.3</v>
      </c>
      <c r="I51" s="7">
        <v>0</v>
      </c>
      <c r="K51" s="7">
        <f t="shared" si="0"/>
        <v>4.672</v>
      </c>
    </row>
    <row r="52" spans="1:11" ht="12.75">
      <c r="A52" s="5">
        <v>7.75</v>
      </c>
      <c r="B52" s="5">
        <v>0.75</v>
      </c>
      <c r="C52" s="7">
        <v>1</v>
      </c>
      <c r="D52" s="7">
        <v>1.75</v>
      </c>
      <c r="E52" s="7">
        <v>2.25</v>
      </c>
      <c r="F52" s="7">
        <v>0</v>
      </c>
      <c r="G52" s="7">
        <v>1</v>
      </c>
      <c r="H52" s="7">
        <v>1</v>
      </c>
      <c r="I52" s="7">
        <v>0</v>
      </c>
      <c r="K52" s="7">
        <f t="shared" si="0"/>
        <v>4.96</v>
      </c>
    </row>
    <row r="53" spans="1:11" ht="12.75">
      <c r="A53" s="5">
        <v>6.65</v>
      </c>
      <c r="B53" s="5">
        <v>0.75</v>
      </c>
      <c r="C53" s="7">
        <v>1.15</v>
      </c>
      <c r="D53" s="7">
        <v>1.75</v>
      </c>
      <c r="E53" s="7">
        <v>0.25</v>
      </c>
      <c r="F53" s="7">
        <v>1</v>
      </c>
      <c r="G53" s="7">
        <v>0</v>
      </c>
      <c r="H53" s="7">
        <v>0.5</v>
      </c>
      <c r="I53" s="7">
        <v>1.25</v>
      </c>
      <c r="K53" s="7">
        <f t="shared" si="0"/>
        <v>4.256</v>
      </c>
    </row>
    <row r="54" spans="1:11" ht="12.75">
      <c r="A54" s="5">
        <v>7</v>
      </c>
      <c r="B54" s="5">
        <v>0.75</v>
      </c>
      <c r="C54" s="7">
        <v>1.25</v>
      </c>
      <c r="D54" s="7">
        <v>1.75</v>
      </c>
      <c r="E54" s="7">
        <v>2.25</v>
      </c>
      <c r="F54" s="7">
        <v>0</v>
      </c>
      <c r="G54" s="7">
        <v>1</v>
      </c>
      <c r="H54" s="7">
        <v>0</v>
      </c>
      <c r="I54" s="7">
        <v>0</v>
      </c>
      <c r="K54" s="7">
        <f t="shared" si="0"/>
        <v>4.48</v>
      </c>
    </row>
    <row r="55" spans="1:11" ht="12.75">
      <c r="A55" s="5">
        <v>4.25</v>
      </c>
      <c r="B55" s="5">
        <v>0.75</v>
      </c>
      <c r="C55" s="7">
        <v>1.15</v>
      </c>
      <c r="D55" s="7">
        <v>1.25</v>
      </c>
      <c r="E55" s="7">
        <v>0.1</v>
      </c>
      <c r="F55" s="7">
        <v>1</v>
      </c>
      <c r="G55" s="7">
        <v>0</v>
      </c>
      <c r="H55" s="7">
        <v>0</v>
      </c>
      <c r="I55" s="7">
        <v>0</v>
      </c>
      <c r="K55" s="7">
        <f t="shared" si="0"/>
        <v>2.72</v>
      </c>
    </row>
    <row r="56" spans="1:11" ht="12.75">
      <c r="A56" s="5">
        <v>7.4</v>
      </c>
      <c r="B56" s="5">
        <v>0.75</v>
      </c>
      <c r="C56" s="7">
        <v>1</v>
      </c>
      <c r="D56" s="7">
        <v>1.25</v>
      </c>
      <c r="E56" s="7">
        <v>1.9</v>
      </c>
      <c r="F56" s="7">
        <v>0</v>
      </c>
      <c r="G56" s="7">
        <v>0.75</v>
      </c>
      <c r="H56" s="7">
        <v>0.5</v>
      </c>
      <c r="I56" s="7">
        <v>1.25</v>
      </c>
      <c r="K56" s="7">
        <f t="shared" si="0"/>
        <v>4.736000000000001</v>
      </c>
    </row>
    <row r="57" spans="1:11" ht="12.75">
      <c r="A57" s="5">
        <v>5.51</v>
      </c>
      <c r="B57" s="5">
        <v>0.75</v>
      </c>
      <c r="C57" s="7">
        <v>1.25</v>
      </c>
      <c r="D57" s="7">
        <v>1.75</v>
      </c>
      <c r="E57" s="7">
        <v>0.75</v>
      </c>
      <c r="F57" s="7">
        <v>0</v>
      </c>
      <c r="G57" s="7">
        <v>1</v>
      </c>
      <c r="H57" s="7">
        <v>0.01</v>
      </c>
      <c r="I57" s="7">
        <v>0</v>
      </c>
      <c r="K57" s="7">
        <f t="shared" si="0"/>
        <v>3.5263999999999998</v>
      </c>
    </row>
    <row r="58" spans="1:11" ht="12.75">
      <c r="A58" s="5">
        <v>6.75</v>
      </c>
      <c r="B58" s="5">
        <v>0.75</v>
      </c>
      <c r="C58" s="7">
        <v>1.25</v>
      </c>
      <c r="D58" s="7">
        <v>1.75</v>
      </c>
      <c r="E58" s="7">
        <v>0.25</v>
      </c>
      <c r="F58" s="7">
        <v>0</v>
      </c>
      <c r="G58" s="7">
        <v>1</v>
      </c>
      <c r="H58" s="7">
        <v>0.5</v>
      </c>
      <c r="I58" s="7">
        <v>1.25</v>
      </c>
      <c r="K58" s="7">
        <f t="shared" si="0"/>
        <v>4.32</v>
      </c>
    </row>
    <row r="59" spans="1:11" ht="12.75">
      <c r="A59" s="5">
        <v>7.2</v>
      </c>
      <c r="B59" s="5">
        <v>0.75</v>
      </c>
      <c r="C59" s="7">
        <v>1.25</v>
      </c>
      <c r="D59" s="7">
        <v>1.75</v>
      </c>
      <c r="E59" s="7">
        <v>0</v>
      </c>
      <c r="F59" s="7">
        <v>0</v>
      </c>
      <c r="G59" s="7">
        <v>1</v>
      </c>
      <c r="H59" s="7">
        <v>0.2</v>
      </c>
      <c r="I59" s="7">
        <v>2.25</v>
      </c>
      <c r="K59" s="7">
        <f t="shared" si="0"/>
        <v>4.6080000000000005</v>
      </c>
    </row>
    <row r="60" spans="1:11" ht="12.75">
      <c r="A60" s="5">
        <v>7</v>
      </c>
      <c r="B60" s="5">
        <v>0.75</v>
      </c>
      <c r="C60" s="7">
        <v>1.25</v>
      </c>
      <c r="D60" s="7">
        <v>1.75</v>
      </c>
      <c r="E60" s="7">
        <v>0.75</v>
      </c>
      <c r="F60" s="7">
        <v>0</v>
      </c>
      <c r="G60" s="7">
        <v>1.75</v>
      </c>
      <c r="H60" s="7">
        <v>0.75</v>
      </c>
      <c r="I60" s="7">
        <v>0</v>
      </c>
      <c r="K60" s="7">
        <f t="shared" si="0"/>
        <v>4.48</v>
      </c>
    </row>
    <row r="61" spans="1:11" ht="12.75">
      <c r="A61" s="5">
        <v>7.75</v>
      </c>
      <c r="B61" s="5">
        <v>0.75</v>
      </c>
      <c r="C61" s="7">
        <v>1</v>
      </c>
      <c r="D61" s="7">
        <v>1.5</v>
      </c>
      <c r="E61" s="7">
        <v>0</v>
      </c>
      <c r="F61" s="7">
        <v>0.75</v>
      </c>
      <c r="G61" s="7">
        <v>1.75</v>
      </c>
      <c r="H61" s="7">
        <v>0</v>
      </c>
      <c r="I61" s="7">
        <v>2</v>
      </c>
      <c r="K61" s="7">
        <f t="shared" si="0"/>
        <v>4.96</v>
      </c>
    </row>
    <row r="62" spans="1:11" ht="12.75">
      <c r="A62" s="5">
        <v>5</v>
      </c>
      <c r="B62" s="5">
        <v>0.5</v>
      </c>
      <c r="C62" s="7">
        <v>1.25</v>
      </c>
      <c r="D62" s="7">
        <v>1.5</v>
      </c>
      <c r="E62" s="7">
        <v>0</v>
      </c>
      <c r="F62" s="7">
        <v>0</v>
      </c>
      <c r="G62" s="7">
        <v>0</v>
      </c>
      <c r="H62" s="7">
        <v>0.5</v>
      </c>
      <c r="I62" s="7">
        <v>1.25</v>
      </c>
      <c r="K62" s="7">
        <f t="shared" si="0"/>
        <v>3.2</v>
      </c>
    </row>
    <row r="63" spans="1:11" ht="12.75">
      <c r="A63" s="5">
        <v>7.25</v>
      </c>
      <c r="B63" s="5">
        <v>1</v>
      </c>
      <c r="C63" s="7">
        <v>1.25</v>
      </c>
      <c r="D63" s="7">
        <v>1.75</v>
      </c>
      <c r="E63" s="7">
        <v>2.25</v>
      </c>
      <c r="F63" s="7">
        <v>0</v>
      </c>
      <c r="G63" s="7">
        <v>1</v>
      </c>
      <c r="H63" s="7">
        <v>0</v>
      </c>
      <c r="I63" s="7">
        <v>0</v>
      </c>
      <c r="K63" s="7">
        <f t="shared" si="0"/>
        <v>4.64</v>
      </c>
    </row>
    <row r="64" spans="1:11" ht="12.75">
      <c r="A64" s="5">
        <v>6.15</v>
      </c>
      <c r="B64" s="5">
        <v>0.75</v>
      </c>
      <c r="C64" s="7">
        <v>1.15</v>
      </c>
      <c r="D64" s="7">
        <v>1.75</v>
      </c>
      <c r="E64" s="7">
        <v>0</v>
      </c>
      <c r="F64" s="7">
        <v>0</v>
      </c>
      <c r="G64" s="7">
        <v>1</v>
      </c>
      <c r="H64" s="7">
        <v>0.5</v>
      </c>
      <c r="I64" s="7">
        <v>1</v>
      </c>
      <c r="K64" s="7">
        <f t="shared" si="0"/>
        <v>3.9360000000000004</v>
      </c>
    </row>
    <row r="65" spans="1:11" ht="12.75">
      <c r="A65" s="5">
        <v>3.75</v>
      </c>
      <c r="B65" s="5">
        <v>0.75</v>
      </c>
      <c r="C65" s="7">
        <v>1.25</v>
      </c>
      <c r="D65" s="7">
        <v>0</v>
      </c>
      <c r="E65" s="7">
        <v>0</v>
      </c>
      <c r="F65" s="7">
        <v>0</v>
      </c>
      <c r="G65" s="7">
        <v>0</v>
      </c>
      <c r="H65" s="7">
        <v>0.5</v>
      </c>
      <c r="I65" s="7">
        <v>1.25</v>
      </c>
      <c r="K65" s="7">
        <f t="shared" si="0"/>
        <v>2.4</v>
      </c>
    </row>
    <row r="66" spans="1:11" ht="12.75">
      <c r="A66" s="5">
        <v>5.75</v>
      </c>
      <c r="B66" s="5">
        <v>1</v>
      </c>
      <c r="C66" s="7">
        <v>1.25</v>
      </c>
      <c r="D66" s="7">
        <v>1.75</v>
      </c>
      <c r="E66" s="7">
        <v>0</v>
      </c>
      <c r="F66" s="7">
        <v>0</v>
      </c>
      <c r="G66" s="7">
        <v>0</v>
      </c>
      <c r="H66" s="7">
        <v>0.5</v>
      </c>
      <c r="I66" s="7">
        <v>1.25</v>
      </c>
      <c r="K66" s="7">
        <f t="shared" si="0"/>
        <v>3.68</v>
      </c>
    </row>
    <row r="67" spans="1:11" ht="12.75">
      <c r="A67" s="5">
        <v>5.75</v>
      </c>
      <c r="B67" s="5">
        <v>0</v>
      </c>
      <c r="C67" s="7">
        <v>1</v>
      </c>
      <c r="D67" s="7">
        <v>1.75</v>
      </c>
      <c r="E67" s="7">
        <v>0.25</v>
      </c>
      <c r="F67" s="7">
        <v>1</v>
      </c>
      <c r="G67" s="7">
        <v>0</v>
      </c>
      <c r="H67" s="7">
        <v>0.5</v>
      </c>
      <c r="I67" s="7">
        <v>1.25</v>
      </c>
      <c r="K67" s="7">
        <f aca="true" t="shared" si="1" ref="K67:K130">A67/12.5*8</f>
        <v>3.68</v>
      </c>
    </row>
    <row r="68" spans="1:11" ht="12.75">
      <c r="A68" s="5">
        <v>8.75</v>
      </c>
      <c r="B68" s="5">
        <v>0.75</v>
      </c>
      <c r="C68" s="7">
        <v>1.25</v>
      </c>
      <c r="D68" s="7">
        <v>1.75</v>
      </c>
      <c r="E68" s="7">
        <v>2.25</v>
      </c>
      <c r="F68" s="7">
        <v>1</v>
      </c>
      <c r="G68" s="7">
        <v>1.75</v>
      </c>
      <c r="H68" s="7">
        <v>0</v>
      </c>
      <c r="I68" s="7">
        <v>0</v>
      </c>
      <c r="K68" s="7">
        <f t="shared" si="1"/>
        <v>5.6</v>
      </c>
    </row>
    <row r="69" spans="1:11" ht="12.75">
      <c r="A69" s="5">
        <v>8.75</v>
      </c>
      <c r="B69" s="5">
        <v>0.75</v>
      </c>
      <c r="C69" s="7">
        <v>1.25</v>
      </c>
      <c r="D69" s="7">
        <v>1.75</v>
      </c>
      <c r="E69" s="7">
        <v>0.75</v>
      </c>
      <c r="F69" s="7">
        <v>1</v>
      </c>
      <c r="G69" s="7">
        <v>1.75</v>
      </c>
      <c r="H69" s="7">
        <v>0.5</v>
      </c>
      <c r="I69" s="7">
        <v>1</v>
      </c>
      <c r="K69" s="7">
        <f t="shared" si="1"/>
        <v>5.6</v>
      </c>
    </row>
    <row r="70" spans="1:11" ht="12.75">
      <c r="A70" s="5">
        <v>7</v>
      </c>
      <c r="B70" s="5">
        <v>0.75</v>
      </c>
      <c r="C70" s="7">
        <v>1.25</v>
      </c>
      <c r="D70" s="7">
        <v>1.75</v>
      </c>
      <c r="E70" s="7">
        <v>0.5</v>
      </c>
      <c r="F70" s="7">
        <v>1</v>
      </c>
      <c r="G70" s="7">
        <v>0</v>
      </c>
      <c r="H70" s="7">
        <v>0.5</v>
      </c>
      <c r="I70" s="7">
        <v>1.25</v>
      </c>
      <c r="K70" s="7">
        <f t="shared" si="1"/>
        <v>4.48</v>
      </c>
    </row>
    <row r="71" spans="1:11" ht="12.75">
      <c r="A71" s="5">
        <v>4.75</v>
      </c>
      <c r="B71" s="5">
        <v>0.75</v>
      </c>
      <c r="C71" s="7">
        <v>1.25</v>
      </c>
      <c r="D71" s="7">
        <v>0</v>
      </c>
      <c r="E71" s="7">
        <v>0</v>
      </c>
      <c r="F71" s="7">
        <v>0</v>
      </c>
      <c r="G71" s="7">
        <v>1</v>
      </c>
      <c r="H71" s="7">
        <v>0.5</v>
      </c>
      <c r="I71" s="7">
        <v>1.25</v>
      </c>
      <c r="K71" s="7">
        <f t="shared" si="1"/>
        <v>3.04</v>
      </c>
    </row>
    <row r="72" spans="1:11" ht="12.75">
      <c r="A72" s="5">
        <v>8.25</v>
      </c>
      <c r="B72" s="5">
        <v>0.75</v>
      </c>
      <c r="C72" s="7">
        <v>1.25</v>
      </c>
      <c r="D72" s="7">
        <v>1.75</v>
      </c>
      <c r="E72" s="7">
        <v>1.75</v>
      </c>
      <c r="F72" s="7">
        <v>0</v>
      </c>
      <c r="G72" s="7">
        <v>0</v>
      </c>
      <c r="H72" s="7">
        <v>0.5</v>
      </c>
      <c r="I72" s="7">
        <v>2.25</v>
      </c>
      <c r="K72" s="7">
        <f t="shared" si="1"/>
        <v>5.28</v>
      </c>
    </row>
    <row r="73" spans="1:11" ht="12.75">
      <c r="A73" s="5">
        <v>5.65</v>
      </c>
      <c r="B73" s="5">
        <v>0.75</v>
      </c>
      <c r="C73" s="7">
        <v>0.15</v>
      </c>
      <c r="D73" s="7">
        <v>1.75</v>
      </c>
      <c r="E73" s="7">
        <v>0</v>
      </c>
      <c r="F73" s="7">
        <v>0.75</v>
      </c>
      <c r="G73" s="7">
        <v>0.75</v>
      </c>
      <c r="H73" s="7">
        <v>0.5</v>
      </c>
      <c r="I73" s="7">
        <v>1</v>
      </c>
      <c r="K73" s="7">
        <f t="shared" si="1"/>
        <v>3.616</v>
      </c>
    </row>
    <row r="74" spans="1:11" ht="12.75">
      <c r="A74" s="5">
        <v>4.5</v>
      </c>
      <c r="B74" s="5">
        <v>0.5</v>
      </c>
      <c r="C74" s="7">
        <v>1.25</v>
      </c>
      <c r="D74" s="7">
        <v>0</v>
      </c>
      <c r="E74" s="7">
        <v>0</v>
      </c>
      <c r="F74" s="7">
        <v>0</v>
      </c>
      <c r="G74" s="7">
        <v>1</v>
      </c>
      <c r="H74" s="7">
        <v>0.5</v>
      </c>
      <c r="I74" s="7">
        <v>1.25</v>
      </c>
      <c r="K74" s="7">
        <f t="shared" si="1"/>
        <v>2.88</v>
      </c>
    </row>
    <row r="75" spans="1:11" ht="12.75">
      <c r="A75" s="5">
        <v>5.5</v>
      </c>
      <c r="B75" s="5">
        <v>0.9</v>
      </c>
      <c r="C75" s="7">
        <v>1.25</v>
      </c>
      <c r="D75" s="7">
        <v>1.75</v>
      </c>
      <c r="E75" s="7">
        <v>0.75</v>
      </c>
      <c r="F75" s="7">
        <v>0</v>
      </c>
      <c r="G75" s="7">
        <v>0.75</v>
      </c>
      <c r="H75" s="7">
        <v>0</v>
      </c>
      <c r="I75" s="7">
        <v>0.1</v>
      </c>
      <c r="K75" s="7">
        <f t="shared" si="1"/>
        <v>3.52</v>
      </c>
    </row>
    <row r="76" spans="1:11" ht="12.75">
      <c r="A76" s="5">
        <v>6.5</v>
      </c>
      <c r="B76" s="5">
        <v>0.75</v>
      </c>
      <c r="C76" s="7">
        <v>0</v>
      </c>
      <c r="D76" s="7">
        <v>1.25</v>
      </c>
      <c r="E76" s="7">
        <v>1.75</v>
      </c>
      <c r="F76" s="7">
        <v>0</v>
      </c>
      <c r="G76" s="7">
        <v>1</v>
      </c>
      <c r="H76" s="7">
        <v>0.5</v>
      </c>
      <c r="I76" s="7">
        <v>1.25</v>
      </c>
      <c r="K76" s="7">
        <f t="shared" si="1"/>
        <v>4.16</v>
      </c>
    </row>
    <row r="77" spans="1:11" ht="12.75">
      <c r="A77" s="5">
        <v>1.9</v>
      </c>
      <c r="B77" s="5">
        <v>0.75</v>
      </c>
      <c r="C77" s="7">
        <v>1.15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K77" s="7">
        <f t="shared" si="1"/>
        <v>1.216</v>
      </c>
    </row>
    <row r="78" spans="1:11" ht="12.75">
      <c r="A78" s="5">
        <v>7.15</v>
      </c>
      <c r="B78" s="5">
        <v>0.75</v>
      </c>
      <c r="C78" s="7">
        <v>1.25</v>
      </c>
      <c r="D78" s="7">
        <v>0.5</v>
      </c>
      <c r="E78" s="7">
        <v>1.9</v>
      </c>
      <c r="F78" s="7">
        <v>1</v>
      </c>
      <c r="G78" s="7">
        <v>1</v>
      </c>
      <c r="H78" s="7">
        <v>0.75</v>
      </c>
      <c r="I78" s="7">
        <v>0</v>
      </c>
      <c r="K78" s="7">
        <f t="shared" si="1"/>
        <v>4.5760000000000005</v>
      </c>
    </row>
    <row r="79" spans="1:11" ht="12.75">
      <c r="A79" s="5">
        <v>7.65</v>
      </c>
      <c r="B79" s="5">
        <v>0.75</v>
      </c>
      <c r="C79" s="7">
        <v>1.15</v>
      </c>
      <c r="D79" s="7">
        <v>1.5</v>
      </c>
      <c r="E79" s="7">
        <v>0</v>
      </c>
      <c r="F79" s="7">
        <v>1</v>
      </c>
      <c r="G79" s="7">
        <v>1.75</v>
      </c>
      <c r="H79" s="7">
        <v>0.5</v>
      </c>
      <c r="I79" s="7">
        <v>1</v>
      </c>
      <c r="K79" s="7">
        <f t="shared" si="1"/>
        <v>4.896</v>
      </c>
    </row>
    <row r="80" spans="1:11" ht="12.75">
      <c r="A80" s="5">
        <v>4.75</v>
      </c>
      <c r="B80" s="5">
        <v>0</v>
      </c>
      <c r="C80" s="7">
        <v>0.75</v>
      </c>
      <c r="D80" s="7">
        <v>1.75</v>
      </c>
      <c r="E80" s="7">
        <v>0</v>
      </c>
      <c r="F80" s="7">
        <v>0</v>
      </c>
      <c r="G80" s="7">
        <v>1</v>
      </c>
      <c r="H80" s="7">
        <v>0</v>
      </c>
      <c r="I80" s="7">
        <v>1.25</v>
      </c>
      <c r="K80" s="7">
        <f t="shared" si="1"/>
        <v>3.04</v>
      </c>
    </row>
    <row r="81" spans="1:11" ht="12.75">
      <c r="A81" s="5">
        <v>8.5</v>
      </c>
      <c r="B81" s="5">
        <v>0.75</v>
      </c>
      <c r="C81" s="7">
        <v>1.25</v>
      </c>
      <c r="D81" s="7">
        <v>1.75</v>
      </c>
      <c r="E81" s="7">
        <v>1.25</v>
      </c>
      <c r="F81" s="7">
        <v>0.75</v>
      </c>
      <c r="G81" s="7">
        <v>1</v>
      </c>
      <c r="H81" s="7">
        <v>0.5</v>
      </c>
      <c r="I81" s="7">
        <v>1.25</v>
      </c>
      <c r="K81" s="7">
        <f t="shared" si="1"/>
        <v>5.44</v>
      </c>
    </row>
    <row r="82" spans="1:11" ht="12.75">
      <c r="A82" s="5">
        <v>10.5</v>
      </c>
      <c r="B82" s="5">
        <v>1</v>
      </c>
      <c r="C82" s="7">
        <v>1.25</v>
      </c>
      <c r="D82" s="7">
        <v>1.75</v>
      </c>
      <c r="E82" s="7">
        <v>2.25</v>
      </c>
      <c r="F82" s="7">
        <v>1</v>
      </c>
      <c r="G82" s="7">
        <v>1</v>
      </c>
      <c r="H82" s="7">
        <v>0</v>
      </c>
      <c r="I82" s="7">
        <v>2.25</v>
      </c>
      <c r="K82" s="7">
        <f t="shared" si="1"/>
        <v>6.72</v>
      </c>
    </row>
    <row r="83" spans="1:11" ht="12.75">
      <c r="A83" s="5">
        <v>7.4</v>
      </c>
      <c r="B83" s="5">
        <v>0.75</v>
      </c>
      <c r="C83" s="7">
        <v>1.15</v>
      </c>
      <c r="D83" s="7">
        <v>1.75</v>
      </c>
      <c r="E83" s="7">
        <v>0</v>
      </c>
      <c r="F83" s="7">
        <v>1</v>
      </c>
      <c r="G83" s="7">
        <v>1</v>
      </c>
      <c r="H83" s="7">
        <v>0.5</v>
      </c>
      <c r="I83" s="7">
        <v>1.25</v>
      </c>
      <c r="K83" s="7">
        <f t="shared" si="1"/>
        <v>4.736000000000001</v>
      </c>
    </row>
    <row r="84" spans="1:11" ht="12.75">
      <c r="A84" s="5">
        <v>8.25</v>
      </c>
      <c r="B84" s="5">
        <v>0.75</v>
      </c>
      <c r="C84" s="7">
        <v>1</v>
      </c>
      <c r="D84" s="7">
        <v>1.75</v>
      </c>
      <c r="E84" s="7">
        <v>2.25</v>
      </c>
      <c r="F84" s="7">
        <v>0.75</v>
      </c>
      <c r="G84" s="7">
        <v>0</v>
      </c>
      <c r="H84" s="7">
        <v>0.5</v>
      </c>
      <c r="I84" s="7">
        <v>1.25</v>
      </c>
      <c r="K84" s="7">
        <f t="shared" si="1"/>
        <v>5.28</v>
      </c>
    </row>
    <row r="85" spans="1:11" ht="12.75">
      <c r="A85" s="5">
        <v>4.6</v>
      </c>
      <c r="B85" s="5">
        <v>0.75</v>
      </c>
      <c r="C85" s="7">
        <v>1</v>
      </c>
      <c r="D85" s="7">
        <v>1.75</v>
      </c>
      <c r="E85" s="7">
        <v>0.1</v>
      </c>
      <c r="F85" s="7">
        <v>0</v>
      </c>
      <c r="G85" s="7">
        <v>1</v>
      </c>
      <c r="H85" s="7">
        <v>0</v>
      </c>
      <c r="I85" s="7">
        <v>0</v>
      </c>
      <c r="K85" s="7">
        <f t="shared" si="1"/>
        <v>2.944</v>
      </c>
    </row>
    <row r="86" spans="1:11" ht="12.75">
      <c r="A86" s="5">
        <v>7.85</v>
      </c>
      <c r="B86" s="5">
        <v>0.75</v>
      </c>
      <c r="C86" s="7">
        <v>1.25</v>
      </c>
      <c r="D86" s="7">
        <v>1.75</v>
      </c>
      <c r="E86" s="7">
        <v>1.85</v>
      </c>
      <c r="F86" s="7">
        <v>0</v>
      </c>
      <c r="G86" s="7">
        <v>1</v>
      </c>
      <c r="H86" s="7">
        <v>0</v>
      </c>
      <c r="I86" s="7">
        <v>1.25</v>
      </c>
      <c r="K86" s="7">
        <f t="shared" si="1"/>
        <v>5.024</v>
      </c>
    </row>
    <row r="87" spans="1:11" ht="12.75">
      <c r="A87" s="5">
        <v>0.75</v>
      </c>
      <c r="B87" s="5">
        <v>0.75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K87" s="7">
        <f t="shared" si="1"/>
        <v>0.48</v>
      </c>
    </row>
    <row r="88" spans="1:11" ht="12.75">
      <c r="A88" s="5">
        <v>8.25</v>
      </c>
      <c r="B88" s="5">
        <v>1</v>
      </c>
      <c r="C88" s="7">
        <v>1</v>
      </c>
      <c r="D88" s="7">
        <v>1.75</v>
      </c>
      <c r="E88" s="7">
        <v>2</v>
      </c>
      <c r="F88" s="7">
        <v>1</v>
      </c>
      <c r="G88" s="7">
        <v>0</v>
      </c>
      <c r="H88" s="7">
        <v>0.5</v>
      </c>
      <c r="I88" s="7">
        <v>1</v>
      </c>
      <c r="K88" s="7">
        <f t="shared" si="1"/>
        <v>5.28</v>
      </c>
    </row>
    <row r="89" spans="1:11" ht="12.75">
      <c r="A89" s="5">
        <v>4.5</v>
      </c>
      <c r="B89" s="5">
        <v>0.75</v>
      </c>
      <c r="C89" s="7">
        <v>1.25</v>
      </c>
      <c r="D89" s="7">
        <v>0.75</v>
      </c>
      <c r="E89" s="7">
        <v>0</v>
      </c>
      <c r="F89" s="7">
        <v>0</v>
      </c>
      <c r="G89" s="7">
        <v>0</v>
      </c>
      <c r="H89" s="7">
        <v>0.5</v>
      </c>
      <c r="I89" s="7">
        <v>1.25</v>
      </c>
      <c r="K89" s="7">
        <f t="shared" si="1"/>
        <v>2.88</v>
      </c>
    </row>
    <row r="90" spans="1:11" ht="12.75">
      <c r="A90" s="5">
        <v>7.25</v>
      </c>
      <c r="B90" s="5">
        <v>0.75</v>
      </c>
      <c r="C90" s="7">
        <v>1</v>
      </c>
      <c r="D90" s="7">
        <v>1.75</v>
      </c>
      <c r="E90" s="7">
        <v>0</v>
      </c>
      <c r="F90" s="7">
        <v>1</v>
      </c>
      <c r="G90" s="7">
        <v>1</v>
      </c>
      <c r="H90" s="7">
        <v>0.5</v>
      </c>
      <c r="I90" s="7">
        <v>1.25</v>
      </c>
      <c r="K90" s="7">
        <f t="shared" si="1"/>
        <v>4.64</v>
      </c>
    </row>
    <row r="91" spans="1:11" ht="12.75">
      <c r="A91" s="5">
        <v>6</v>
      </c>
      <c r="B91" s="5">
        <v>0.75</v>
      </c>
      <c r="C91" s="7">
        <v>1</v>
      </c>
      <c r="D91" s="7">
        <v>1.5</v>
      </c>
      <c r="E91" s="7">
        <v>0</v>
      </c>
      <c r="F91" s="7">
        <v>0</v>
      </c>
      <c r="G91" s="7">
        <v>0</v>
      </c>
      <c r="H91" s="7">
        <v>0.5</v>
      </c>
      <c r="I91" s="7">
        <v>2.25</v>
      </c>
      <c r="K91" s="7">
        <f t="shared" si="1"/>
        <v>3.84</v>
      </c>
    </row>
    <row r="92" spans="1:11" ht="12.75">
      <c r="A92" s="5">
        <v>9</v>
      </c>
      <c r="B92" s="5">
        <v>0.75</v>
      </c>
      <c r="C92" s="7">
        <v>1</v>
      </c>
      <c r="D92" s="7">
        <v>1.75</v>
      </c>
      <c r="E92" s="7">
        <v>0.75</v>
      </c>
      <c r="F92" s="7">
        <v>1</v>
      </c>
      <c r="G92" s="7">
        <v>1.75</v>
      </c>
      <c r="H92" s="7">
        <v>0.75</v>
      </c>
      <c r="I92" s="7">
        <v>1.25</v>
      </c>
      <c r="K92" s="7">
        <f t="shared" si="1"/>
        <v>5.76</v>
      </c>
    </row>
    <row r="93" spans="1:11" ht="12.75">
      <c r="A93" s="5">
        <v>8.5</v>
      </c>
      <c r="B93" s="5">
        <v>0.75</v>
      </c>
      <c r="C93" s="7">
        <v>1.25</v>
      </c>
      <c r="D93" s="7">
        <v>1.75</v>
      </c>
      <c r="E93" s="7">
        <v>2.25</v>
      </c>
      <c r="F93" s="7">
        <v>1</v>
      </c>
      <c r="G93" s="7">
        <v>0.75</v>
      </c>
      <c r="H93" s="7">
        <v>0.75</v>
      </c>
      <c r="I93" s="7">
        <v>0</v>
      </c>
      <c r="K93" s="7">
        <f t="shared" si="1"/>
        <v>5.44</v>
      </c>
    </row>
    <row r="94" spans="1:11" ht="12.75">
      <c r="A94" s="5">
        <v>6.75</v>
      </c>
      <c r="B94" s="5">
        <v>0.75</v>
      </c>
      <c r="C94" s="7">
        <v>1</v>
      </c>
      <c r="D94" s="7">
        <v>1.5</v>
      </c>
      <c r="E94" s="7">
        <v>2.25</v>
      </c>
      <c r="F94" s="7">
        <v>0</v>
      </c>
      <c r="G94" s="7">
        <v>0</v>
      </c>
      <c r="H94" s="7">
        <v>0</v>
      </c>
      <c r="I94" s="7">
        <v>1.25</v>
      </c>
      <c r="K94" s="7">
        <f t="shared" si="1"/>
        <v>4.32</v>
      </c>
    </row>
    <row r="95" spans="1:11" ht="12.75">
      <c r="A95" s="5">
        <v>8.25</v>
      </c>
      <c r="B95" s="5">
        <v>0.75</v>
      </c>
      <c r="C95" s="7">
        <v>1.25</v>
      </c>
      <c r="D95" s="7">
        <v>1.75</v>
      </c>
      <c r="E95" s="7">
        <v>0.25</v>
      </c>
      <c r="F95" s="7">
        <v>0.75</v>
      </c>
      <c r="G95" s="7">
        <v>1.75</v>
      </c>
      <c r="H95" s="7">
        <v>0.5</v>
      </c>
      <c r="I95" s="7">
        <v>1.25</v>
      </c>
      <c r="K95" s="7">
        <f t="shared" si="1"/>
        <v>5.28</v>
      </c>
    </row>
    <row r="96" spans="1:11" ht="12.75">
      <c r="A96" s="5">
        <v>7.5</v>
      </c>
      <c r="B96" s="5">
        <v>0.75</v>
      </c>
      <c r="C96" s="7">
        <v>1.25</v>
      </c>
      <c r="D96" s="7">
        <v>1.75</v>
      </c>
      <c r="E96" s="7">
        <v>0</v>
      </c>
      <c r="F96" s="7">
        <v>1</v>
      </c>
      <c r="G96" s="7">
        <v>1</v>
      </c>
      <c r="H96" s="7">
        <v>0.5</v>
      </c>
      <c r="I96" s="7">
        <v>1.25</v>
      </c>
      <c r="K96" s="7">
        <f t="shared" si="1"/>
        <v>4.8</v>
      </c>
    </row>
    <row r="97" spans="1:11" ht="12.75">
      <c r="A97" s="5">
        <v>4.75</v>
      </c>
      <c r="B97" s="5">
        <v>0.75</v>
      </c>
      <c r="C97" s="7">
        <v>1.25</v>
      </c>
      <c r="D97" s="7">
        <v>0.5</v>
      </c>
      <c r="E97" s="7">
        <v>0</v>
      </c>
      <c r="F97" s="7">
        <v>0</v>
      </c>
      <c r="G97" s="7">
        <v>1</v>
      </c>
      <c r="H97" s="7">
        <v>0</v>
      </c>
      <c r="I97" s="7">
        <v>1.25</v>
      </c>
      <c r="K97" s="7">
        <f t="shared" si="1"/>
        <v>3.04</v>
      </c>
    </row>
    <row r="98" spans="1:11" ht="12.75">
      <c r="A98" s="5">
        <v>4.5</v>
      </c>
      <c r="B98" s="5">
        <v>0.75</v>
      </c>
      <c r="C98" s="7">
        <v>1</v>
      </c>
      <c r="D98" s="7">
        <v>1.5</v>
      </c>
      <c r="E98" s="7">
        <v>1.25</v>
      </c>
      <c r="F98" s="7">
        <v>0</v>
      </c>
      <c r="G98" s="7">
        <v>0</v>
      </c>
      <c r="H98" s="7">
        <v>0</v>
      </c>
      <c r="I98" s="7">
        <v>0</v>
      </c>
      <c r="K98" s="7">
        <f t="shared" si="1"/>
        <v>2.88</v>
      </c>
    </row>
    <row r="99" spans="1:11" ht="12.75">
      <c r="A99" s="5">
        <v>3.5</v>
      </c>
      <c r="B99" s="5">
        <v>0.75</v>
      </c>
      <c r="C99" s="7">
        <v>1.25</v>
      </c>
      <c r="D99" s="7">
        <v>1.5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K99" s="7">
        <f t="shared" si="1"/>
        <v>2.24</v>
      </c>
    </row>
    <row r="100" spans="1:11" ht="12.75">
      <c r="A100" s="5">
        <v>5.75</v>
      </c>
      <c r="B100" s="5">
        <v>1</v>
      </c>
      <c r="C100" s="7">
        <v>1</v>
      </c>
      <c r="D100" s="7">
        <v>1.75</v>
      </c>
      <c r="E100" s="7">
        <v>0.5</v>
      </c>
      <c r="F100" s="7">
        <v>0</v>
      </c>
      <c r="G100" s="7">
        <v>0</v>
      </c>
      <c r="H100" s="7">
        <v>0.5</v>
      </c>
      <c r="I100" s="7">
        <v>1</v>
      </c>
      <c r="K100" s="7">
        <f t="shared" si="1"/>
        <v>3.68</v>
      </c>
    </row>
    <row r="101" spans="1:11" ht="12.75">
      <c r="A101" s="5">
        <v>4.25</v>
      </c>
      <c r="B101" s="5">
        <v>0.75</v>
      </c>
      <c r="C101" s="7">
        <v>0.75</v>
      </c>
      <c r="D101" s="7">
        <v>1.75</v>
      </c>
      <c r="E101" s="7">
        <v>0</v>
      </c>
      <c r="F101" s="7">
        <v>1</v>
      </c>
      <c r="G101" s="7">
        <v>0</v>
      </c>
      <c r="H101" s="7">
        <v>0</v>
      </c>
      <c r="I101" s="7">
        <v>0</v>
      </c>
      <c r="K101" s="7">
        <f t="shared" si="1"/>
        <v>2.72</v>
      </c>
    </row>
    <row r="102" spans="1:11" ht="12.75">
      <c r="A102" s="5">
        <v>6.25</v>
      </c>
      <c r="B102" s="5">
        <v>0.75</v>
      </c>
      <c r="C102" s="7">
        <v>1.25</v>
      </c>
      <c r="D102" s="7">
        <v>1.75</v>
      </c>
      <c r="E102" s="7">
        <v>0.25</v>
      </c>
      <c r="F102" s="7">
        <v>1</v>
      </c>
      <c r="G102" s="7">
        <v>0</v>
      </c>
      <c r="H102" s="7">
        <v>0</v>
      </c>
      <c r="I102" s="7">
        <v>1.25</v>
      </c>
      <c r="K102" s="7">
        <f t="shared" si="1"/>
        <v>4</v>
      </c>
    </row>
    <row r="103" spans="1:11" ht="12.75">
      <c r="A103" s="5">
        <v>3.4</v>
      </c>
      <c r="B103" s="5">
        <v>1</v>
      </c>
      <c r="C103" s="7">
        <v>0.75</v>
      </c>
      <c r="D103" s="7">
        <v>0.25</v>
      </c>
      <c r="E103" s="7">
        <v>0</v>
      </c>
      <c r="F103" s="7">
        <v>0</v>
      </c>
      <c r="G103" s="7">
        <v>1</v>
      </c>
      <c r="H103" s="7">
        <v>0.4</v>
      </c>
      <c r="I103" s="7">
        <v>0</v>
      </c>
      <c r="K103" s="7">
        <f t="shared" si="1"/>
        <v>2.176</v>
      </c>
    </row>
    <row r="104" spans="1:11" ht="12.75">
      <c r="A104" s="5">
        <v>6</v>
      </c>
      <c r="B104" s="5">
        <v>0.75</v>
      </c>
      <c r="C104" s="7">
        <v>1.25</v>
      </c>
      <c r="D104" s="7">
        <v>1.75</v>
      </c>
      <c r="E104" s="7">
        <v>2.25</v>
      </c>
      <c r="F104" s="7">
        <v>0</v>
      </c>
      <c r="G104" s="7">
        <v>0</v>
      </c>
      <c r="H104" s="7">
        <v>0</v>
      </c>
      <c r="I104" s="7">
        <v>0</v>
      </c>
      <c r="K104" s="7">
        <f t="shared" si="1"/>
        <v>3.84</v>
      </c>
    </row>
    <row r="105" spans="1:11" ht="12.75">
      <c r="A105" s="5">
        <v>2.75</v>
      </c>
      <c r="B105" s="5">
        <v>0.75</v>
      </c>
      <c r="C105" s="7">
        <v>1</v>
      </c>
      <c r="D105" s="7">
        <v>0</v>
      </c>
      <c r="E105" s="7">
        <v>0</v>
      </c>
      <c r="F105" s="7">
        <v>1</v>
      </c>
      <c r="G105" s="7">
        <v>0</v>
      </c>
      <c r="H105" s="7">
        <v>0</v>
      </c>
      <c r="I105" s="7">
        <v>0</v>
      </c>
      <c r="K105" s="7">
        <f t="shared" si="1"/>
        <v>1.76</v>
      </c>
    </row>
    <row r="106" spans="1:11" ht="12.75">
      <c r="A106" s="5">
        <v>3.25</v>
      </c>
      <c r="B106" s="5">
        <v>1</v>
      </c>
      <c r="C106" s="7">
        <v>1.25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0</v>
      </c>
      <c r="K106" s="7">
        <f t="shared" si="1"/>
        <v>2.08</v>
      </c>
    </row>
    <row r="107" spans="1:11" ht="12.75">
      <c r="A107" s="5">
        <v>9.65</v>
      </c>
      <c r="B107" s="5">
        <v>0.75</v>
      </c>
      <c r="C107" s="7">
        <v>1.25</v>
      </c>
      <c r="D107" s="7">
        <v>1.75</v>
      </c>
      <c r="E107" s="7">
        <v>2.25</v>
      </c>
      <c r="F107" s="7">
        <v>1</v>
      </c>
      <c r="G107" s="7">
        <v>1</v>
      </c>
      <c r="H107" s="7">
        <v>0.4</v>
      </c>
      <c r="I107" s="7">
        <v>1.25</v>
      </c>
      <c r="K107" s="7">
        <f t="shared" si="1"/>
        <v>6.176</v>
      </c>
    </row>
    <row r="108" spans="1:11" ht="12.75">
      <c r="A108" s="5">
        <v>6</v>
      </c>
      <c r="B108" s="5">
        <v>0</v>
      </c>
      <c r="C108" s="7">
        <v>1.25</v>
      </c>
      <c r="D108" s="7">
        <v>1.5</v>
      </c>
      <c r="E108" s="7">
        <v>0.5</v>
      </c>
      <c r="F108" s="7">
        <v>0</v>
      </c>
      <c r="G108" s="7">
        <v>1</v>
      </c>
      <c r="H108" s="7">
        <v>0.5</v>
      </c>
      <c r="I108" s="7">
        <v>1.25</v>
      </c>
      <c r="K108" s="7">
        <f t="shared" si="1"/>
        <v>3.84</v>
      </c>
    </row>
    <row r="109" spans="1:11" ht="12.75">
      <c r="A109" s="5">
        <v>6</v>
      </c>
      <c r="B109" s="5">
        <v>0.75</v>
      </c>
      <c r="C109" s="7">
        <v>1</v>
      </c>
      <c r="D109" s="7">
        <v>1.25</v>
      </c>
      <c r="E109" s="7">
        <v>0.1</v>
      </c>
      <c r="F109" s="7">
        <v>0</v>
      </c>
      <c r="G109" s="7">
        <v>1.25</v>
      </c>
      <c r="H109" s="7">
        <v>0.4</v>
      </c>
      <c r="I109" s="7">
        <v>1.25</v>
      </c>
      <c r="K109" s="7">
        <f t="shared" si="1"/>
        <v>3.84</v>
      </c>
    </row>
    <row r="110" spans="1:11" ht="12.75">
      <c r="A110" s="5">
        <v>5.5</v>
      </c>
      <c r="B110" s="5">
        <v>0.75</v>
      </c>
      <c r="C110" s="7">
        <v>0.5</v>
      </c>
      <c r="D110" s="7">
        <v>1.5</v>
      </c>
      <c r="E110" s="7">
        <v>0</v>
      </c>
      <c r="F110" s="7">
        <v>0</v>
      </c>
      <c r="G110" s="7">
        <v>1</v>
      </c>
      <c r="H110" s="7">
        <v>0.5</v>
      </c>
      <c r="I110" s="7">
        <v>1.25</v>
      </c>
      <c r="K110" s="7">
        <f t="shared" si="1"/>
        <v>3.52</v>
      </c>
    </row>
    <row r="111" spans="1:11" ht="12.75">
      <c r="A111" s="5">
        <v>5</v>
      </c>
      <c r="B111" s="5">
        <v>0.75</v>
      </c>
      <c r="C111" s="7">
        <v>1</v>
      </c>
      <c r="D111" s="7">
        <v>1.75</v>
      </c>
      <c r="E111" s="7">
        <v>0</v>
      </c>
      <c r="F111" s="7">
        <v>0</v>
      </c>
      <c r="G111" s="7">
        <v>0</v>
      </c>
      <c r="H111" s="7">
        <v>0</v>
      </c>
      <c r="I111" s="7">
        <v>1.5</v>
      </c>
      <c r="K111" s="7">
        <f t="shared" si="1"/>
        <v>3.2</v>
      </c>
    </row>
    <row r="112" spans="1:11" ht="12.75">
      <c r="A112" s="5">
        <v>4</v>
      </c>
      <c r="B112" s="5">
        <v>0.5</v>
      </c>
      <c r="C112" s="7">
        <v>1.25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2.25</v>
      </c>
      <c r="K112" s="7">
        <f t="shared" si="1"/>
        <v>2.56</v>
      </c>
    </row>
    <row r="113" spans="1:11" ht="12.75">
      <c r="A113" s="5">
        <v>9.9</v>
      </c>
      <c r="B113" s="5">
        <v>0.75</v>
      </c>
      <c r="C113" s="7">
        <v>1.25</v>
      </c>
      <c r="D113" s="7">
        <v>1.65</v>
      </c>
      <c r="E113" s="7">
        <v>2.25</v>
      </c>
      <c r="F113" s="7">
        <v>1</v>
      </c>
      <c r="G113" s="7">
        <v>0.75</v>
      </c>
      <c r="H113" s="7">
        <v>1</v>
      </c>
      <c r="I113" s="7">
        <v>1.25</v>
      </c>
      <c r="K113" s="7">
        <f t="shared" si="1"/>
        <v>6.336</v>
      </c>
    </row>
    <row r="114" spans="1:11" ht="12.75">
      <c r="A114" s="5">
        <v>6.5</v>
      </c>
      <c r="B114" s="5">
        <v>0.75</v>
      </c>
      <c r="C114" s="7">
        <v>0.75</v>
      </c>
      <c r="D114" s="7">
        <v>1.5</v>
      </c>
      <c r="E114" s="7">
        <v>0</v>
      </c>
      <c r="F114" s="7">
        <v>1</v>
      </c>
      <c r="G114" s="7">
        <v>1</v>
      </c>
      <c r="H114" s="7">
        <v>0.5</v>
      </c>
      <c r="I114" s="7">
        <v>1</v>
      </c>
      <c r="K114" s="7">
        <f t="shared" si="1"/>
        <v>4.16</v>
      </c>
    </row>
    <row r="115" spans="1:11" ht="12.75">
      <c r="A115" s="5">
        <v>8.25</v>
      </c>
      <c r="B115" s="5">
        <v>0.75</v>
      </c>
      <c r="C115" s="7">
        <v>1.25</v>
      </c>
      <c r="D115" s="7">
        <v>1.75</v>
      </c>
      <c r="E115" s="7">
        <v>1.75</v>
      </c>
      <c r="F115" s="7">
        <v>0</v>
      </c>
      <c r="G115" s="7">
        <v>0</v>
      </c>
      <c r="H115" s="7">
        <v>0.5</v>
      </c>
      <c r="I115" s="7">
        <v>2.25</v>
      </c>
      <c r="K115" s="7">
        <f t="shared" si="1"/>
        <v>5.28</v>
      </c>
    </row>
    <row r="116" spans="1:11" ht="12.75">
      <c r="A116" s="5">
        <v>4.5</v>
      </c>
      <c r="B116" s="5">
        <v>0.75</v>
      </c>
      <c r="C116" s="7">
        <v>1</v>
      </c>
      <c r="D116" s="7">
        <v>1.25</v>
      </c>
      <c r="E116" s="7">
        <v>0</v>
      </c>
      <c r="F116" s="7">
        <v>0</v>
      </c>
      <c r="G116" s="7">
        <v>0</v>
      </c>
      <c r="H116" s="7">
        <v>0.5</v>
      </c>
      <c r="I116" s="7">
        <v>1</v>
      </c>
      <c r="K116" s="7">
        <f t="shared" si="1"/>
        <v>2.88</v>
      </c>
    </row>
    <row r="117" spans="1:11" ht="12.75">
      <c r="A117" s="5">
        <v>8.75</v>
      </c>
      <c r="B117" s="5">
        <v>0.75</v>
      </c>
      <c r="C117" s="7">
        <v>1.25</v>
      </c>
      <c r="D117" s="7">
        <v>1.75</v>
      </c>
      <c r="E117" s="7">
        <v>2.25</v>
      </c>
      <c r="F117" s="7">
        <v>1</v>
      </c>
      <c r="G117" s="7">
        <v>0</v>
      </c>
      <c r="H117" s="7">
        <v>0.5</v>
      </c>
      <c r="I117" s="7">
        <v>1.25</v>
      </c>
      <c r="K117" s="7">
        <f t="shared" si="1"/>
        <v>5.6</v>
      </c>
    </row>
    <row r="118" spans="1:11" ht="12.75">
      <c r="A118" s="5">
        <v>5.75</v>
      </c>
      <c r="B118" s="5">
        <v>0.75</v>
      </c>
      <c r="C118" s="7">
        <v>1.25</v>
      </c>
      <c r="D118" s="7">
        <v>1.5</v>
      </c>
      <c r="E118" s="7">
        <v>0</v>
      </c>
      <c r="F118" s="7">
        <v>1</v>
      </c>
      <c r="G118" s="7">
        <v>0</v>
      </c>
      <c r="H118" s="7">
        <v>0</v>
      </c>
      <c r="I118" s="7">
        <v>1.25</v>
      </c>
      <c r="K118" s="7">
        <f t="shared" si="1"/>
        <v>3.68</v>
      </c>
    </row>
    <row r="119" spans="1:11" ht="12.75">
      <c r="A119" s="5">
        <v>8.4</v>
      </c>
      <c r="B119" s="5">
        <v>0.75</v>
      </c>
      <c r="C119" s="7">
        <v>1.15</v>
      </c>
      <c r="D119" s="7">
        <v>1.75</v>
      </c>
      <c r="E119" s="7">
        <v>1.5</v>
      </c>
      <c r="F119" s="7">
        <v>1</v>
      </c>
      <c r="G119" s="7">
        <v>1</v>
      </c>
      <c r="H119" s="7">
        <v>0</v>
      </c>
      <c r="I119" s="7">
        <v>1.25</v>
      </c>
      <c r="K119" s="7">
        <f t="shared" si="1"/>
        <v>5.376</v>
      </c>
    </row>
    <row r="120" spans="1:11" ht="12.75">
      <c r="A120" s="5">
        <v>5.4</v>
      </c>
      <c r="B120" s="5">
        <v>0.75</v>
      </c>
      <c r="C120" s="7">
        <v>1</v>
      </c>
      <c r="D120" s="7">
        <v>1.75</v>
      </c>
      <c r="E120" s="7">
        <v>0.5</v>
      </c>
      <c r="F120" s="7">
        <v>0</v>
      </c>
      <c r="G120" s="7">
        <v>0</v>
      </c>
      <c r="H120" s="7">
        <v>0.4</v>
      </c>
      <c r="I120" s="7">
        <v>1</v>
      </c>
      <c r="K120" s="7">
        <f t="shared" si="1"/>
        <v>3.4560000000000004</v>
      </c>
    </row>
    <row r="121" spans="1:11" ht="12.75">
      <c r="A121" s="5">
        <v>2.46</v>
      </c>
      <c r="B121" s="5">
        <v>0</v>
      </c>
      <c r="C121" s="7">
        <v>1.25</v>
      </c>
      <c r="D121" s="7">
        <v>0</v>
      </c>
      <c r="E121" s="7">
        <v>1.2</v>
      </c>
      <c r="F121" s="7">
        <v>0</v>
      </c>
      <c r="G121" s="7">
        <v>0</v>
      </c>
      <c r="H121" s="7">
        <v>0.01</v>
      </c>
      <c r="I121" s="7">
        <v>0</v>
      </c>
      <c r="K121" s="7">
        <f t="shared" si="1"/>
        <v>1.5744</v>
      </c>
    </row>
    <row r="122" spans="1:11" ht="12.75">
      <c r="A122" s="5">
        <v>7.35</v>
      </c>
      <c r="B122" s="5">
        <v>0.75</v>
      </c>
      <c r="C122" s="7">
        <v>1.25</v>
      </c>
      <c r="D122" s="7">
        <v>1.75</v>
      </c>
      <c r="E122" s="7">
        <v>0.85</v>
      </c>
      <c r="F122" s="7">
        <v>1</v>
      </c>
      <c r="G122" s="7">
        <v>1</v>
      </c>
      <c r="H122" s="7">
        <v>0.75</v>
      </c>
      <c r="I122" s="7">
        <v>0</v>
      </c>
      <c r="K122" s="7">
        <f t="shared" si="1"/>
        <v>4.704</v>
      </c>
    </row>
    <row r="123" spans="1:11" ht="12.75">
      <c r="A123" s="5">
        <v>8.5</v>
      </c>
      <c r="B123" s="5">
        <v>1</v>
      </c>
      <c r="C123" s="7">
        <v>1.25</v>
      </c>
      <c r="D123" s="7">
        <v>1.75</v>
      </c>
      <c r="E123" s="7">
        <v>0</v>
      </c>
      <c r="F123" s="7">
        <v>1</v>
      </c>
      <c r="G123" s="7">
        <v>1.75</v>
      </c>
      <c r="H123" s="7">
        <v>0.5</v>
      </c>
      <c r="I123" s="7">
        <v>1.25</v>
      </c>
      <c r="K123" s="7">
        <f t="shared" si="1"/>
        <v>5.44</v>
      </c>
    </row>
    <row r="124" spans="1:11" ht="12.75">
      <c r="A124" s="5">
        <v>6.25</v>
      </c>
      <c r="B124" s="5">
        <v>0.75</v>
      </c>
      <c r="C124" s="7">
        <v>1.25</v>
      </c>
      <c r="D124" s="7">
        <v>1.75</v>
      </c>
      <c r="E124" s="7">
        <v>1.5</v>
      </c>
      <c r="F124" s="7">
        <v>1</v>
      </c>
      <c r="G124" s="7">
        <v>0</v>
      </c>
      <c r="H124" s="7">
        <v>0</v>
      </c>
      <c r="I124" s="7">
        <v>0</v>
      </c>
      <c r="K124" s="7">
        <f t="shared" si="1"/>
        <v>4</v>
      </c>
    </row>
    <row r="125" spans="1:11" ht="12.75">
      <c r="A125" s="5">
        <v>8</v>
      </c>
      <c r="B125" s="5">
        <v>0.75</v>
      </c>
      <c r="C125" s="7">
        <v>1.25</v>
      </c>
      <c r="D125" s="7">
        <v>1.75</v>
      </c>
      <c r="E125" s="7">
        <v>1.5</v>
      </c>
      <c r="F125" s="7">
        <v>0</v>
      </c>
      <c r="G125" s="7">
        <v>0</v>
      </c>
      <c r="H125" s="7">
        <v>0.5</v>
      </c>
      <c r="I125" s="7">
        <v>2.25</v>
      </c>
      <c r="K125" s="7">
        <f t="shared" si="1"/>
        <v>5.12</v>
      </c>
    </row>
    <row r="126" spans="1:11" ht="12.75">
      <c r="A126" s="5">
        <v>6.05</v>
      </c>
      <c r="B126" s="5">
        <v>0.75</v>
      </c>
      <c r="C126" s="7">
        <v>1.15</v>
      </c>
      <c r="D126" s="7">
        <v>1.75</v>
      </c>
      <c r="E126" s="7">
        <v>0</v>
      </c>
      <c r="F126" s="7">
        <v>0</v>
      </c>
      <c r="G126" s="7">
        <v>1</v>
      </c>
      <c r="H126" s="7">
        <v>0.4</v>
      </c>
      <c r="I126" s="7">
        <v>1</v>
      </c>
      <c r="K126" s="7">
        <f t="shared" si="1"/>
        <v>3.872</v>
      </c>
    </row>
    <row r="127" spans="1:11" ht="12.75">
      <c r="A127" s="5">
        <v>1.5</v>
      </c>
      <c r="B127" s="5">
        <v>0.75</v>
      </c>
      <c r="C127" s="7">
        <v>0.25</v>
      </c>
      <c r="D127" s="7">
        <v>0</v>
      </c>
      <c r="E127" s="7">
        <v>0</v>
      </c>
      <c r="F127" s="7">
        <v>0</v>
      </c>
      <c r="G127" s="7">
        <v>0</v>
      </c>
      <c r="H127" s="7">
        <v>0.5</v>
      </c>
      <c r="I127" s="7">
        <v>0</v>
      </c>
      <c r="K127" s="7">
        <f t="shared" si="1"/>
        <v>0.96</v>
      </c>
    </row>
    <row r="128" spans="1:11" ht="12.75">
      <c r="A128" s="5">
        <v>4.3</v>
      </c>
      <c r="B128" s="5">
        <v>0.5</v>
      </c>
      <c r="C128" s="7">
        <v>1.15</v>
      </c>
      <c r="D128" s="7">
        <v>0</v>
      </c>
      <c r="E128" s="7">
        <v>0</v>
      </c>
      <c r="F128" s="7">
        <v>0</v>
      </c>
      <c r="G128" s="7">
        <v>1</v>
      </c>
      <c r="H128" s="7">
        <v>0.4</v>
      </c>
      <c r="I128" s="7">
        <v>1.25</v>
      </c>
      <c r="K128" s="7">
        <f t="shared" si="1"/>
        <v>2.752</v>
      </c>
    </row>
    <row r="129" spans="1:11" ht="12.75">
      <c r="A129" s="5">
        <v>2</v>
      </c>
      <c r="B129" s="5">
        <v>0.75</v>
      </c>
      <c r="C129" s="7">
        <v>1.25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K129" s="7">
        <f t="shared" si="1"/>
        <v>1.28</v>
      </c>
    </row>
    <row r="130" spans="1:11" ht="12.75">
      <c r="A130" s="5">
        <v>2.2</v>
      </c>
      <c r="B130" s="5">
        <v>0.5</v>
      </c>
      <c r="C130" s="7">
        <v>1.25</v>
      </c>
      <c r="D130" s="7">
        <v>0</v>
      </c>
      <c r="E130" s="7">
        <v>0.25</v>
      </c>
      <c r="F130" s="7">
        <v>0</v>
      </c>
      <c r="G130" s="7">
        <v>0</v>
      </c>
      <c r="H130" s="7">
        <v>0</v>
      </c>
      <c r="I130" s="7">
        <v>0.2</v>
      </c>
      <c r="K130" s="7">
        <f t="shared" si="1"/>
        <v>1.4080000000000001</v>
      </c>
    </row>
    <row r="131" spans="1:11" ht="12.75">
      <c r="A131" s="5">
        <v>5</v>
      </c>
      <c r="B131" s="5">
        <v>0.5</v>
      </c>
      <c r="C131" s="7">
        <v>1.25</v>
      </c>
      <c r="D131" s="7">
        <v>1.5</v>
      </c>
      <c r="E131" s="7">
        <v>0</v>
      </c>
      <c r="F131" s="7">
        <v>0</v>
      </c>
      <c r="G131" s="7">
        <v>0</v>
      </c>
      <c r="H131" s="7">
        <v>0.5</v>
      </c>
      <c r="I131" s="7">
        <v>1.25</v>
      </c>
      <c r="K131" s="7">
        <f aca="true" t="shared" si="2" ref="K131:K194">A131/12.5*8</f>
        <v>3.2</v>
      </c>
    </row>
    <row r="132" spans="1:11" ht="12.75">
      <c r="A132" s="5">
        <v>3.5</v>
      </c>
      <c r="B132" s="5">
        <v>0.75</v>
      </c>
      <c r="C132" s="7">
        <v>1</v>
      </c>
      <c r="D132" s="7">
        <v>1.75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K132" s="7">
        <f t="shared" si="2"/>
        <v>2.24</v>
      </c>
    </row>
    <row r="133" spans="1:11" ht="12.75">
      <c r="A133" s="5">
        <v>1.75</v>
      </c>
      <c r="B133" s="5">
        <v>0.75</v>
      </c>
      <c r="C133" s="7">
        <v>1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K133" s="7">
        <f t="shared" si="2"/>
        <v>1.12</v>
      </c>
    </row>
    <row r="134" spans="1:11" ht="12.75">
      <c r="A134" s="5">
        <v>10.5</v>
      </c>
      <c r="B134" s="5">
        <v>0.75</v>
      </c>
      <c r="C134" s="7">
        <v>1.25</v>
      </c>
      <c r="D134" s="7">
        <v>1.75</v>
      </c>
      <c r="E134" s="7">
        <v>2.25</v>
      </c>
      <c r="F134" s="7">
        <v>1</v>
      </c>
      <c r="G134" s="7">
        <v>1.75</v>
      </c>
      <c r="H134" s="7">
        <v>0.75</v>
      </c>
      <c r="I134" s="7">
        <v>1</v>
      </c>
      <c r="K134" s="7">
        <f t="shared" si="2"/>
        <v>6.72</v>
      </c>
    </row>
    <row r="135" spans="1:11" ht="12.75">
      <c r="A135" s="5">
        <v>3.25</v>
      </c>
      <c r="B135" s="5">
        <v>1</v>
      </c>
      <c r="C135" s="7">
        <v>1.15</v>
      </c>
      <c r="D135" s="7">
        <v>0.1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K135" s="7">
        <f t="shared" si="2"/>
        <v>2.08</v>
      </c>
    </row>
    <row r="136" spans="1:11" ht="12.75">
      <c r="A136" s="5">
        <v>4.25</v>
      </c>
      <c r="B136" s="5">
        <v>0.75</v>
      </c>
      <c r="C136" s="7">
        <v>1</v>
      </c>
      <c r="D136" s="7">
        <v>0</v>
      </c>
      <c r="E136" s="7">
        <v>0</v>
      </c>
      <c r="F136" s="7">
        <v>1</v>
      </c>
      <c r="G136" s="7">
        <v>1</v>
      </c>
      <c r="H136" s="7">
        <v>0.5</v>
      </c>
      <c r="I136" s="7">
        <v>0</v>
      </c>
      <c r="K136" s="7">
        <f t="shared" si="2"/>
        <v>2.72</v>
      </c>
    </row>
    <row r="137" spans="1:11" ht="12.75">
      <c r="A137" s="5">
        <v>4.9</v>
      </c>
      <c r="B137" s="5">
        <v>0.75</v>
      </c>
      <c r="C137" s="7">
        <v>1.15</v>
      </c>
      <c r="D137" s="7">
        <v>1.75</v>
      </c>
      <c r="E137" s="7">
        <v>0</v>
      </c>
      <c r="F137" s="7">
        <v>0</v>
      </c>
      <c r="G137" s="7">
        <v>0</v>
      </c>
      <c r="H137" s="7">
        <v>0</v>
      </c>
      <c r="I137" s="7">
        <v>1.25</v>
      </c>
      <c r="K137" s="7">
        <f t="shared" si="2"/>
        <v>3.136</v>
      </c>
    </row>
    <row r="138" spans="1:11" ht="12.75">
      <c r="A138" s="5">
        <v>4.75</v>
      </c>
      <c r="B138" s="5">
        <v>0.75</v>
      </c>
      <c r="C138" s="7">
        <v>0.75</v>
      </c>
      <c r="D138" s="7">
        <v>1.25</v>
      </c>
      <c r="E138" s="7">
        <v>0.25</v>
      </c>
      <c r="F138" s="7">
        <v>0</v>
      </c>
      <c r="G138" s="7">
        <v>0</v>
      </c>
      <c r="H138" s="7">
        <v>0.5</v>
      </c>
      <c r="I138" s="7">
        <v>1.25</v>
      </c>
      <c r="K138" s="7">
        <f t="shared" si="2"/>
        <v>3.04</v>
      </c>
    </row>
    <row r="139" spans="1:11" ht="12.75">
      <c r="A139" s="5">
        <v>4.65</v>
      </c>
      <c r="B139" s="5">
        <v>0.75</v>
      </c>
      <c r="C139" s="7">
        <v>1.25</v>
      </c>
      <c r="D139" s="7">
        <v>0</v>
      </c>
      <c r="E139" s="7">
        <v>0</v>
      </c>
      <c r="F139" s="7">
        <v>1</v>
      </c>
      <c r="G139" s="7">
        <v>0</v>
      </c>
      <c r="H139" s="7">
        <v>0.4</v>
      </c>
      <c r="I139" s="7">
        <v>1.25</v>
      </c>
      <c r="K139" s="7">
        <f t="shared" si="2"/>
        <v>2.9760000000000004</v>
      </c>
    </row>
    <row r="140" spans="1:11" ht="12.75">
      <c r="A140" s="5">
        <v>6.5</v>
      </c>
      <c r="B140" s="5">
        <v>0.75</v>
      </c>
      <c r="C140" s="7">
        <v>1</v>
      </c>
      <c r="D140" s="7">
        <v>1.75</v>
      </c>
      <c r="E140" s="7">
        <v>0.25</v>
      </c>
      <c r="F140" s="7">
        <v>1</v>
      </c>
      <c r="G140" s="7">
        <v>0</v>
      </c>
      <c r="H140" s="7">
        <v>0.5</v>
      </c>
      <c r="I140" s="7">
        <v>1.25</v>
      </c>
      <c r="K140" s="7">
        <f t="shared" si="2"/>
        <v>4.16</v>
      </c>
    </row>
    <row r="141" spans="1:11" ht="12.75">
      <c r="A141" s="5">
        <v>6.85</v>
      </c>
      <c r="B141" s="5">
        <v>0.75</v>
      </c>
      <c r="C141" s="7">
        <v>1.25</v>
      </c>
      <c r="D141" s="7">
        <v>1.75</v>
      </c>
      <c r="E141" s="7">
        <v>1.85</v>
      </c>
      <c r="F141" s="7">
        <v>0</v>
      </c>
      <c r="G141" s="7">
        <v>0</v>
      </c>
      <c r="H141" s="7">
        <v>0</v>
      </c>
      <c r="I141" s="7">
        <v>1.25</v>
      </c>
      <c r="K141" s="7">
        <f t="shared" si="2"/>
        <v>4.3839999999999995</v>
      </c>
    </row>
    <row r="142" spans="1:11" ht="12.75">
      <c r="A142" s="5">
        <v>5.15</v>
      </c>
      <c r="B142" s="5">
        <v>1</v>
      </c>
      <c r="C142" s="7">
        <v>1.15</v>
      </c>
      <c r="D142" s="7">
        <v>0.75</v>
      </c>
      <c r="E142" s="7">
        <v>0</v>
      </c>
      <c r="F142" s="7">
        <v>1</v>
      </c>
      <c r="G142" s="7">
        <v>0</v>
      </c>
      <c r="H142" s="7">
        <v>0</v>
      </c>
      <c r="I142" s="7">
        <v>1.25</v>
      </c>
      <c r="K142" s="7">
        <f t="shared" si="2"/>
        <v>3.2960000000000003</v>
      </c>
    </row>
    <row r="143" spans="1:11" ht="12.75">
      <c r="A143" s="5">
        <v>3.45</v>
      </c>
      <c r="B143" s="5">
        <v>0.75</v>
      </c>
      <c r="C143" s="7">
        <v>0.75</v>
      </c>
      <c r="D143" s="7">
        <v>1.5</v>
      </c>
      <c r="E143" s="7">
        <v>0.25</v>
      </c>
      <c r="F143" s="7">
        <v>0</v>
      </c>
      <c r="G143" s="7">
        <v>0</v>
      </c>
      <c r="H143" s="7">
        <v>0</v>
      </c>
      <c r="I143" s="7">
        <v>0.2</v>
      </c>
      <c r="K143" s="7">
        <f t="shared" si="2"/>
        <v>2.208</v>
      </c>
    </row>
    <row r="144" spans="1:11" ht="12.75">
      <c r="A144" s="5">
        <v>2</v>
      </c>
      <c r="B144" s="5">
        <v>1</v>
      </c>
      <c r="C144" s="7">
        <v>0</v>
      </c>
      <c r="D144" s="7">
        <v>0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K144" s="7">
        <f t="shared" si="2"/>
        <v>1.28</v>
      </c>
    </row>
    <row r="145" spans="1:11" ht="12.75">
      <c r="A145" s="5">
        <v>8.5</v>
      </c>
      <c r="B145" s="5">
        <v>0.75</v>
      </c>
      <c r="C145" s="7">
        <v>1</v>
      </c>
      <c r="D145" s="7">
        <v>1.5</v>
      </c>
      <c r="E145" s="7">
        <v>1.5</v>
      </c>
      <c r="F145" s="7">
        <v>1</v>
      </c>
      <c r="G145" s="7">
        <v>1</v>
      </c>
      <c r="H145" s="7">
        <v>0.5</v>
      </c>
      <c r="I145" s="7">
        <v>1.25</v>
      </c>
      <c r="K145" s="7">
        <f t="shared" si="2"/>
        <v>5.44</v>
      </c>
    </row>
    <row r="146" spans="1:11" ht="12.75">
      <c r="A146" s="5">
        <v>3</v>
      </c>
      <c r="B146" s="5">
        <v>0.75</v>
      </c>
      <c r="C146" s="7">
        <v>1.25</v>
      </c>
      <c r="D146" s="7">
        <v>0</v>
      </c>
      <c r="E146" s="7">
        <v>0</v>
      </c>
      <c r="F146" s="7">
        <v>0</v>
      </c>
      <c r="G146" s="7">
        <v>0</v>
      </c>
      <c r="H146" s="7">
        <v>0.5</v>
      </c>
      <c r="I146" s="7">
        <v>0.5</v>
      </c>
      <c r="K146" s="7">
        <f t="shared" si="2"/>
        <v>1.92</v>
      </c>
    </row>
    <row r="147" spans="1:11" ht="12.75">
      <c r="A147" s="5">
        <v>6.9</v>
      </c>
      <c r="B147" s="5">
        <v>0.75</v>
      </c>
      <c r="C147" s="7">
        <v>1</v>
      </c>
      <c r="D147" s="7">
        <v>1.75</v>
      </c>
      <c r="E147" s="7">
        <v>0</v>
      </c>
      <c r="F147" s="7">
        <v>1</v>
      </c>
      <c r="G147" s="7">
        <v>0</v>
      </c>
      <c r="H147" s="7">
        <v>0.4</v>
      </c>
      <c r="I147" s="7">
        <v>2</v>
      </c>
      <c r="K147" s="7">
        <f t="shared" si="2"/>
        <v>4.416</v>
      </c>
    </row>
    <row r="148" spans="1:11" ht="12.75">
      <c r="A148" s="5">
        <v>9.25</v>
      </c>
      <c r="B148" s="5">
        <v>0.75</v>
      </c>
      <c r="C148" s="7">
        <v>1.25</v>
      </c>
      <c r="D148" s="7">
        <v>1.75</v>
      </c>
      <c r="E148" s="7">
        <v>2.25</v>
      </c>
      <c r="F148" s="7">
        <v>1</v>
      </c>
      <c r="G148" s="7">
        <v>1</v>
      </c>
      <c r="H148" s="7">
        <v>0</v>
      </c>
      <c r="I148" s="7">
        <v>1.25</v>
      </c>
      <c r="K148" s="7">
        <f t="shared" si="2"/>
        <v>5.92</v>
      </c>
    </row>
    <row r="149" spans="1:11" ht="12.75">
      <c r="A149" s="5">
        <v>2.4</v>
      </c>
      <c r="B149" s="5">
        <v>0.75</v>
      </c>
      <c r="C149" s="7">
        <v>1.15</v>
      </c>
      <c r="D149" s="7">
        <v>0</v>
      </c>
      <c r="E149" s="7">
        <v>0</v>
      </c>
      <c r="F149" s="7">
        <v>0</v>
      </c>
      <c r="G149" s="7">
        <v>0</v>
      </c>
      <c r="H149" s="7">
        <v>0.5</v>
      </c>
      <c r="I149" s="7">
        <v>0</v>
      </c>
      <c r="K149" s="7">
        <f t="shared" si="2"/>
        <v>1.536</v>
      </c>
    </row>
    <row r="150" spans="1:11" ht="12.75">
      <c r="A150" s="5">
        <v>7.5</v>
      </c>
      <c r="B150" s="5">
        <v>0.5</v>
      </c>
      <c r="C150" s="7">
        <v>1.25</v>
      </c>
      <c r="D150" s="7">
        <v>1.75</v>
      </c>
      <c r="E150" s="7">
        <v>2.25</v>
      </c>
      <c r="F150" s="7">
        <v>0</v>
      </c>
      <c r="G150" s="7">
        <v>0</v>
      </c>
      <c r="H150" s="7">
        <v>0.5</v>
      </c>
      <c r="I150" s="7">
        <v>1.25</v>
      </c>
      <c r="K150" s="7">
        <f t="shared" si="2"/>
        <v>4.8</v>
      </c>
    </row>
    <row r="151" spans="1:11" ht="12.75">
      <c r="A151" s="5">
        <v>10.4</v>
      </c>
      <c r="B151" s="5">
        <v>1</v>
      </c>
      <c r="C151" s="7">
        <v>1.15</v>
      </c>
      <c r="D151" s="7">
        <v>1.75</v>
      </c>
      <c r="E151" s="7">
        <v>2.25</v>
      </c>
      <c r="F151" s="7">
        <v>1</v>
      </c>
      <c r="G151" s="7">
        <v>1</v>
      </c>
      <c r="H151" s="7">
        <v>0</v>
      </c>
      <c r="I151" s="7">
        <v>2.25</v>
      </c>
      <c r="K151" s="7">
        <f t="shared" si="2"/>
        <v>6.656000000000001</v>
      </c>
    </row>
    <row r="152" spans="1:11" ht="12.75">
      <c r="A152" s="5">
        <v>3.1</v>
      </c>
      <c r="B152" s="5">
        <v>0.75</v>
      </c>
      <c r="C152" s="7">
        <v>1.15</v>
      </c>
      <c r="D152" s="7">
        <v>0.5</v>
      </c>
      <c r="E152" s="7">
        <v>0</v>
      </c>
      <c r="F152" s="7">
        <v>0</v>
      </c>
      <c r="G152" s="7">
        <v>0</v>
      </c>
      <c r="H152" s="7">
        <v>0.5</v>
      </c>
      <c r="I152" s="7">
        <v>0.2</v>
      </c>
      <c r="K152" s="7">
        <f t="shared" si="2"/>
        <v>1.984</v>
      </c>
    </row>
    <row r="153" spans="1:11" ht="12.75">
      <c r="A153" s="5">
        <v>4.15</v>
      </c>
      <c r="B153" s="5">
        <v>1</v>
      </c>
      <c r="C153" s="7">
        <v>1.25</v>
      </c>
      <c r="D153" s="7">
        <v>0.25</v>
      </c>
      <c r="E153" s="7">
        <v>0</v>
      </c>
      <c r="F153" s="7">
        <v>0</v>
      </c>
      <c r="G153" s="7">
        <v>0</v>
      </c>
      <c r="H153" s="7">
        <v>0.4</v>
      </c>
      <c r="I153" s="7">
        <v>1.25</v>
      </c>
      <c r="K153" s="7">
        <f t="shared" si="2"/>
        <v>2.656</v>
      </c>
    </row>
    <row r="154" spans="1:11" ht="12.75">
      <c r="A154" s="5">
        <v>6.5</v>
      </c>
      <c r="B154" s="5">
        <v>0.75</v>
      </c>
      <c r="C154" s="7">
        <v>0.75</v>
      </c>
      <c r="D154" s="7">
        <v>1.75</v>
      </c>
      <c r="E154" s="7">
        <v>0.75</v>
      </c>
      <c r="F154" s="7">
        <v>0</v>
      </c>
      <c r="G154" s="7">
        <v>0.75</v>
      </c>
      <c r="H154" s="7">
        <v>0.5</v>
      </c>
      <c r="I154" s="7">
        <v>1.25</v>
      </c>
      <c r="K154" s="7">
        <f t="shared" si="2"/>
        <v>4.16</v>
      </c>
    </row>
    <row r="155" spans="1:11" ht="12.75">
      <c r="A155" s="5">
        <v>5.5</v>
      </c>
      <c r="B155" s="5">
        <v>0.75</v>
      </c>
      <c r="C155" s="7">
        <v>1.25</v>
      </c>
      <c r="D155" s="7">
        <v>1.75</v>
      </c>
      <c r="E155" s="7">
        <v>0.25</v>
      </c>
      <c r="F155" s="7">
        <v>0</v>
      </c>
      <c r="G155" s="7">
        <v>0</v>
      </c>
      <c r="H155" s="7">
        <v>0.5</v>
      </c>
      <c r="I155" s="7">
        <v>1</v>
      </c>
      <c r="K155" s="7">
        <f t="shared" si="2"/>
        <v>3.52</v>
      </c>
    </row>
    <row r="156" spans="1:11" ht="12.75">
      <c r="A156" s="5">
        <v>6.4</v>
      </c>
      <c r="B156" s="5">
        <v>0.75</v>
      </c>
      <c r="C156" s="7">
        <v>1.25</v>
      </c>
      <c r="D156" s="7">
        <v>1.25</v>
      </c>
      <c r="E156" s="7">
        <v>0.5</v>
      </c>
      <c r="F156" s="7">
        <v>0</v>
      </c>
      <c r="G156" s="7">
        <v>1</v>
      </c>
      <c r="H156" s="7">
        <v>0.4</v>
      </c>
      <c r="I156" s="7">
        <v>1.25</v>
      </c>
      <c r="K156" s="7">
        <f t="shared" si="2"/>
        <v>4.096</v>
      </c>
    </row>
    <row r="157" spans="1:11" ht="12.75">
      <c r="A157" s="5">
        <v>6</v>
      </c>
      <c r="B157" s="5">
        <v>0.75</v>
      </c>
      <c r="C157" s="7">
        <v>1.25</v>
      </c>
      <c r="D157" s="7">
        <v>1.75</v>
      </c>
      <c r="E157" s="7">
        <v>0.5</v>
      </c>
      <c r="F157" s="7">
        <v>0</v>
      </c>
      <c r="G157" s="7">
        <v>0</v>
      </c>
      <c r="H157" s="7">
        <v>0.5</v>
      </c>
      <c r="I157" s="7">
        <v>1.25</v>
      </c>
      <c r="K157" s="7">
        <f t="shared" si="2"/>
        <v>3.84</v>
      </c>
    </row>
    <row r="158" spans="1:11" ht="12.75">
      <c r="A158" s="5">
        <v>4.75</v>
      </c>
      <c r="B158" s="5">
        <v>0.75</v>
      </c>
      <c r="C158" s="7">
        <v>1</v>
      </c>
      <c r="D158" s="7">
        <v>1.75</v>
      </c>
      <c r="E158" s="7">
        <v>0</v>
      </c>
      <c r="F158" s="7">
        <v>0</v>
      </c>
      <c r="G158" s="7">
        <v>0</v>
      </c>
      <c r="H158" s="7">
        <v>0</v>
      </c>
      <c r="I158" s="7">
        <v>1.25</v>
      </c>
      <c r="K158" s="7">
        <f t="shared" si="2"/>
        <v>3.04</v>
      </c>
    </row>
    <row r="159" spans="1:11" ht="12.75">
      <c r="A159" s="5">
        <v>8</v>
      </c>
      <c r="B159" s="5">
        <v>1</v>
      </c>
      <c r="C159" s="7">
        <v>1.25</v>
      </c>
      <c r="D159" s="7">
        <v>1.75</v>
      </c>
      <c r="E159" s="7">
        <v>2.25</v>
      </c>
      <c r="F159" s="7">
        <v>0</v>
      </c>
      <c r="G159" s="7">
        <v>1.75</v>
      </c>
      <c r="H159" s="7">
        <v>0</v>
      </c>
      <c r="I159" s="7">
        <v>0</v>
      </c>
      <c r="K159" s="7">
        <f t="shared" si="2"/>
        <v>5.12</v>
      </c>
    </row>
    <row r="160" spans="1:11" ht="12.75">
      <c r="A160" s="5">
        <v>7.5</v>
      </c>
      <c r="B160" s="5">
        <v>0.75</v>
      </c>
      <c r="C160" s="7">
        <v>1.25</v>
      </c>
      <c r="D160" s="7">
        <v>1.75</v>
      </c>
      <c r="E160" s="7">
        <v>0</v>
      </c>
      <c r="F160" s="7">
        <v>1</v>
      </c>
      <c r="G160" s="7">
        <v>0</v>
      </c>
      <c r="H160" s="7">
        <v>0.5</v>
      </c>
      <c r="I160" s="7">
        <v>2.25</v>
      </c>
      <c r="K160" s="7">
        <f t="shared" si="2"/>
        <v>4.8</v>
      </c>
    </row>
    <row r="161" spans="1:11" ht="12.75">
      <c r="A161" s="5">
        <v>5.25</v>
      </c>
      <c r="B161" s="5">
        <v>0</v>
      </c>
      <c r="C161" s="7">
        <v>1.25</v>
      </c>
      <c r="D161" s="7">
        <v>1.75</v>
      </c>
      <c r="E161" s="7">
        <v>0</v>
      </c>
      <c r="F161" s="7">
        <v>0</v>
      </c>
      <c r="G161" s="7">
        <v>0</v>
      </c>
      <c r="H161" s="7">
        <v>0</v>
      </c>
      <c r="I161" s="7">
        <v>2.25</v>
      </c>
      <c r="K161" s="7">
        <f t="shared" si="2"/>
        <v>3.36</v>
      </c>
    </row>
    <row r="162" spans="1:11" ht="12.75">
      <c r="A162" s="5">
        <v>5.7</v>
      </c>
      <c r="B162" s="5">
        <v>0.75</v>
      </c>
      <c r="C162" s="7">
        <v>0.75</v>
      </c>
      <c r="D162" s="7">
        <v>1.5</v>
      </c>
      <c r="E162" s="7">
        <v>0</v>
      </c>
      <c r="F162" s="7">
        <v>1</v>
      </c>
      <c r="G162" s="7">
        <v>1</v>
      </c>
      <c r="H162" s="7">
        <v>0.5</v>
      </c>
      <c r="I162" s="7">
        <v>0.2</v>
      </c>
      <c r="K162" s="7">
        <f t="shared" si="2"/>
        <v>3.648</v>
      </c>
    </row>
    <row r="163" spans="1:11" ht="12.75">
      <c r="A163" s="5">
        <v>5</v>
      </c>
      <c r="B163" s="5">
        <v>0</v>
      </c>
      <c r="C163" s="7">
        <v>1</v>
      </c>
      <c r="D163" s="7">
        <v>1.5</v>
      </c>
      <c r="E163" s="7">
        <v>1.25</v>
      </c>
      <c r="F163" s="7">
        <v>0</v>
      </c>
      <c r="G163" s="7">
        <v>0</v>
      </c>
      <c r="H163" s="7">
        <v>0</v>
      </c>
      <c r="I163" s="7">
        <v>1.25</v>
      </c>
      <c r="K163" s="7">
        <f t="shared" si="2"/>
        <v>3.2</v>
      </c>
    </row>
    <row r="164" spans="1:11" ht="12.75">
      <c r="A164" s="5">
        <v>8.26</v>
      </c>
      <c r="B164" s="5">
        <v>1</v>
      </c>
      <c r="C164" s="7">
        <v>1.25</v>
      </c>
      <c r="D164" s="7">
        <v>1.75</v>
      </c>
      <c r="E164" s="7">
        <v>2.25</v>
      </c>
      <c r="F164" s="7">
        <v>1</v>
      </c>
      <c r="G164" s="7">
        <v>1</v>
      </c>
      <c r="H164" s="7">
        <v>0.01</v>
      </c>
      <c r="I164" s="7">
        <v>0</v>
      </c>
      <c r="K164" s="7">
        <f t="shared" si="2"/>
        <v>5.2863999999999995</v>
      </c>
    </row>
    <row r="165" spans="1:11" ht="12.75">
      <c r="A165" s="5">
        <v>5.75</v>
      </c>
      <c r="B165" s="5">
        <v>0.75</v>
      </c>
      <c r="C165" s="7">
        <v>0.75</v>
      </c>
      <c r="D165" s="7">
        <v>0</v>
      </c>
      <c r="E165" s="7">
        <v>0.1</v>
      </c>
      <c r="F165" s="7">
        <v>0</v>
      </c>
      <c r="G165" s="7">
        <v>1</v>
      </c>
      <c r="H165" s="7">
        <v>0.9</v>
      </c>
      <c r="I165" s="7">
        <v>2.25</v>
      </c>
      <c r="K165" s="7">
        <f t="shared" si="2"/>
        <v>3.68</v>
      </c>
    </row>
    <row r="166" spans="1:11" ht="12.75">
      <c r="A166" s="5">
        <v>5.75</v>
      </c>
      <c r="B166" s="5">
        <v>0.75</v>
      </c>
      <c r="C166" s="7">
        <v>1</v>
      </c>
      <c r="D166" s="7">
        <v>1.75</v>
      </c>
      <c r="E166" s="7">
        <v>0</v>
      </c>
      <c r="F166" s="7">
        <v>1</v>
      </c>
      <c r="G166" s="7">
        <v>0</v>
      </c>
      <c r="H166" s="7">
        <v>0</v>
      </c>
      <c r="I166" s="7">
        <v>1.25</v>
      </c>
      <c r="K166" s="7">
        <f t="shared" si="2"/>
        <v>3.68</v>
      </c>
    </row>
    <row r="167" spans="1:11" ht="12.75">
      <c r="A167" s="5">
        <v>4</v>
      </c>
      <c r="B167" s="5">
        <v>0.75</v>
      </c>
      <c r="C167" s="7">
        <v>0</v>
      </c>
      <c r="D167" s="7">
        <v>0</v>
      </c>
      <c r="E167" s="7">
        <v>0</v>
      </c>
      <c r="F167" s="7">
        <v>1</v>
      </c>
      <c r="G167" s="7">
        <v>1.5</v>
      </c>
      <c r="H167" s="7">
        <v>0.75</v>
      </c>
      <c r="I167" s="7">
        <v>0</v>
      </c>
      <c r="K167" s="7">
        <f t="shared" si="2"/>
        <v>2.56</v>
      </c>
    </row>
    <row r="168" spans="1:11" ht="12.75">
      <c r="A168" s="5">
        <v>7.75</v>
      </c>
      <c r="B168" s="5">
        <v>0.75</v>
      </c>
      <c r="C168" s="7">
        <v>1.25</v>
      </c>
      <c r="D168" s="7">
        <v>1.75</v>
      </c>
      <c r="E168" s="7">
        <v>0.25</v>
      </c>
      <c r="F168" s="7">
        <v>1</v>
      </c>
      <c r="G168" s="7">
        <v>1</v>
      </c>
      <c r="H168" s="7">
        <v>0.5</v>
      </c>
      <c r="I168" s="7">
        <v>1.25</v>
      </c>
      <c r="K168" s="7">
        <f t="shared" si="2"/>
        <v>4.96</v>
      </c>
    </row>
    <row r="169" spans="1:11" ht="12.75">
      <c r="A169" s="5">
        <v>6.4</v>
      </c>
      <c r="B169" s="5">
        <v>0.75</v>
      </c>
      <c r="C169" s="7">
        <v>1.15</v>
      </c>
      <c r="D169" s="7">
        <v>1.75</v>
      </c>
      <c r="E169" s="7">
        <v>0.5</v>
      </c>
      <c r="F169" s="7">
        <v>1</v>
      </c>
      <c r="G169" s="7">
        <v>0.5</v>
      </c>
      <c r="H169" s="7">
        <v>0.75</v>
      </c>
      <c r="I169" s="7">
        <v>0</v>
      </c>
      <c r="K169" s="7">
        <f t="shared" si="2"/>
        <v>4.096</v>
      </c>
    </row>
    <row r="170" spans="1:11" ht="12.75">
      <c r="A170" s="5">
        <v>6</v>
      </c>
      <c r="B170" s="5">
        <v>0.75</v>
      </c>
      <c r="C170" s="7">
        <v>1.25</v>
      </c>
      <c r="D170" s="7">
        <v>1.25</v>
      </c>
      <c r="E170" s="7">
        <v>0</v>
      </c>
      <c r="F170" s="7">
        <v>1</v>
      </c>
      <c r="G170" s="7">
        <v>0</v>
      </c>
      <c r="H170" s="7">
        <v>0.5</v>
      </c>
      <c r="I170" s="7">
        <v>1.25</v>
      </c>
      <c r="K170" s="7">
        <f t="shared" si="2"/>
        <v>3.84</v>
      </c>
    </row>
    <row r="171" spans="1:11" ht="12.75">
      <c r="A171" s="5">
        <v>4.75</v>
      </c>
      <c r="B171" s="5">
        <v>0.75</v>
      </c>
      <c r="C171" s="7">
        <v>1.25</v>
      </c>
      <c r="D171" s="7">
        <v>1.5</v>
      </c>
      <c r="E171" s="7">
        <v>0</v>
      </c>
      <c r="F171" s="7">
        <v>0</v>
      </c>
      <c r="G171" s="7">
        <v>0</v>
      </c>
      <c r="H171" s="7">
        <v>0</v>
      </c>
      <c r="I171" s="7">
        <v>1.25</v>
      </c>
      <c r="K171" s="7">
        <f t="shared" si="2"/>
        <v>3.04</v>
      </c>
    </row>
    <row r="172" spans="1:11" ht="12.75">
      <c r="A172" s="5">
        <v>1.75</v>
      </c>
      <c r="B172" s="5">
        <v>0.75</v>
      </c>
      <c r="C172" s="7">
        <v>0</v>
      </c>
      <c r="D172" s="7">
        <v>0</v>
      </c>
      <c r="E172" s="7">
        <v>0</v>
      </c>
      <c r="F172" s="7">
        <v>0</v>
      </c>
      <c r="G172" s="7">
        <v>1</v>
      </c>
      <c r="H172" s="7">
        <v>0</v>
      </c>
      <c r="I172" s="7">
        <v>0</v>
      </c>
      <c r="K172" s="7">
        <f t="shared" si="2"/>
        <v>1.12</v>
      </c>
    </row>
    <row r="173" spans="1:11" ht="12.75">
      <c r="A173" s="5">
        <v>0.75</v>
      </c>
      <c r="B173" s="5">
        <v>0.75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K173" s="7">
        <f t="shared" si="2"/>
        <v>0.48</v>
      </c>
    </row>
    <row r="174" spans="1:11" ht="12.75">
      <c r="A174" s="5">
        <v>6.7</v>
      </c>
      <c r="B174" s="5">
        <v>0.75</v>
      </c>
      <c r="C174" s="7">
        <v>1.15</v>
      </c>
      <c r="D174" s="7">
        <v>1.75</v>
      </c>
      <c r="E174" s="7">
        <v>0.25</v>
      </c>
      <c r="F174" s="7">
        <v>0.25</v>
      </c>
      <c r="G174" s="7">
        <v>1</v>
      </c>
      <c r="H174" s="7">
        <v>0.3</v>
      </c>
      <c r="I174" s="7">
        <v>1.25</v>
      </c>
      <c r="K174" s="7">
        <f t="shared" si="2"/>
        <v>4.288</v>
      </c>
    </row>
    <row r="175" spans="1:11" ht="12.75">
      <c r="A175" s="5">
        <v>6</v>
      </c>
      <c r="B175" s="5">
        <v>0.75</v>
      </c>
      <c r="C175" s="7">
        <v>1.25</v>
      </c>
      <c r="D175" s="7">
        <v>1.25</v>
      </c>
      <c r="E175" s="7">
        <v>0</v>
      </c>
      <c r="F175" s="7">
        <v>1</v>
      </c>
      <c r="G175" s="7">
        <v>0</v>
      </c>
      <c r="H175" s="7">
        <v>0.5</v>
      </c>
      <c r="I175" s="7">
        <v>1.25</v>
      </c>
      <c r="K175" s="7">
        <f t="shared" si="2"/>
        <v>3.84</v>
      </c>
    </row>
    <row r="176" spans="1:11" ht="12.75">
      <c r="A176" s="5">
        <v>3.5</v>
      </c>
      <c r="B176" s="5">
        <v>0.75</v>
      </c>
      <c r="C176" s="7">
        <v>1</v>
      </c>
      <c r="D176" s="7">
        <v>1.75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K176" s="7">
        <f t="shared" si="2"/>
        <v>2.24</v>
      </c>
    </row>
    <row r="177" spans="1:11" ht="12.75">
      <c r="A177" s="5">
        <v>6.15</v>
      </c>
      <c r="B177" s="5">
        <v>0.5</v>
      </c>
      <c r="C177" s="7">
        <v>1.25</v>
      </c>
      <c r="D177" s="7">
        <v>1.75</v>
      </c>
      <c r="E177" s="7">
        <v>0.4</v>
      </c>
      <c r="F177" s="7">
        <v>0</v>
      </c>
      <c r="G177" s="7">
        <v>0</v>
      </c>
      <c r="H177" s="7">
        <v>0</v>
      </c>
      <c r="I177" s="7">
        <v>2.25</v>
      </c>
      <c r="K177" s="7">
        <f t="shared" si="2"/>
        <v>3.9360000000000004</v>
      </c>
    </row>
    <row r="178" spans="1:11" ht="12.75">
      <c r="A178" s="5">
        <v>3.3</v>
      </c>
      <c r="B178" s="5">
        <v>0</v>
      </c>
      <c r="C178" s="7">
        <v>1.25</v>
      </c>
      <c r="D178" s="7">
        <v>1.75</v>
      </c>
      <c r="E178" s="7">
        <v>0.1</v>
      </c>
      <c r="F178" s="7">
        <v>0</v>
      </c>
      <c r="G178" s="7">
        <v>0</v>
      </c>
      <c r="H178" s="7">
        <v>0</v>
      </c>
      <c r="I178" s="7">
        <v>0.2</v>
      </c>
      <c r="K178" s="7">
        <f t="shared" si="2"/>
        <v>2.112</v>
      </c>
    </row>
    <row r="179" spans="1:11" ht="12.75">
      <c r="A179" s="5">
        <v>5.25</v>
      </c>
      <c r="B179" s="5">
        <v>0.75</v>
      </c>
      <c r="C179" s="7">
        <v>0.75</v>
      </c>
      <c r="D179" s="7">
        <v>1.75</v>
      </c>
      <c r="E179" s="7">
        <v>0.25</v>
      </c>
      <c r="F179" s="7">
        <v>0</v>
      </c>
      <c r="G179" s="7">
        <v>0</v>
      </c>
      <c r="H179" s="7">
        <v>0.5</v>
      </c>
      <c r="I179" s="7">
        <v>1.25</v>
      </c>
      <c r="K179" s="7">
        <f t="shared" si="2"/>
        <v>3.36</v>
      </c>
    </row>
    <row r="180" spans="1:11" ht="12.75">
      <c r="A180" s="5">
        <v>2.66</v>
      </c>
      <c r="B180" s="5">
        <v>0.75</v>
      </c>
      <c r="C180" s="7">
        <v>0.5</v>
      </c>
      <c r="D180" s="7">
        <v>0</v>
      </c>
      <c r="E180" s="7">
        <v>0</v>
      </c>
      <c r="F180" s="7">
        <v>0.9</v>
      </c>
      <c r="G180" s="7">
        <v>0</v>
      </c>
      <c r="H180" s="7">
        <v>0.01</v>
      </c>
      <c r="I180" s="7">
        <v>0.5</v>
      </c>
      <c r="K180" s="7">
        <f t="shared" si="2"/>
        <v>1.7024000000000001</v>
      </c>
    </row>
    <row r="181" spans="1:11" ht="12.75">
      <c r="A181" s="5">
        <v>0.75</v>
      </c>
      <c r="B181" s="5">
        <v>0.75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K181" s="7">
        <f t="shared" si="2"/>
        <v>0.48</v>
      </c>
    </row>
    <row r="182" spans="1:11" ht="12.75">
      <c r="A182" s="5">
        <v>4</v>
      </c>
      <c r="B182" s="5">
        <v>1</v>
      </c>
      <c r="C182" s="7">
        <v>0.25</v>
      </c>
      <c r="D182" s="7">
        <v>1.25</v>
      </c>
      <c r="E182" s="7">
        <v>0</v>
      </c>
      <c r="F182" s="7">
        <v>0</v>
      </c>
      <c r="G182" s="7">
        <v>0</v>
      </c>
      <c r="H182" s="7">
        <v>0.5</v>
      </c>
      <c r="I182" s="7">
        <v>1</v>
      </c>
      <c r="K182" s="7">
        <f t="shared" si="2"/>
        <v>2.56</v>
      </c>
    </row>
    <row r="183" spans="1:11" ht="12.75">
      <c r="A183" s="5">
        <v>2.91</v>
      </c>
      <c r="B183" s="5">
        <v>0.75</v>
      </c>
      <c r="C183" s="7">
        <v>1.15</v>
      </c>
      <c r="D183" s="7">
        <v>0.5</v>
      </c>
      <c r="E183" s="7">
        <v>0</v>
      </c>
      <c r="F183" s="7">
        <v>0</v>
      </c>
      <c r="G183" s="7">
        <v>0</v>
      </c>
      <c r="H183" s="7">
        <v>0.01</v>
      </c>
      <c r="I183" s="7">
        <v>0.5</v>
      </c>
      <c r="K183" s="7">
        <f t="shared" si="2"/>
        <v>1.8624</v>
      </c>
    </row>
    <row r="184" spans="1:11" ht="12.75">
      <c r="A184" s="5">
        <v>4.9</v>
      </c>
      <c r="B184" s="5">
        <v>0.75</v>
      </c>
      <c r="C184" s="7">
        <v>1.25</v>
      </c>
      <c r="D184" s="7">
        <v>1</v>
      </c>
      <c r="E184" s="7">
        <v>0.5</v>
      </c>
      <c r="F184" s="7">
        <v>0.9</v>
      </c>
      <c r="G184" s="7">
        <v>0</v>
      </c>
      <c r="H184" s="7">
        <v>0.5</v>
      </c>
      <c r="I184" s="7">
        <v>0</v>
      </c>
      <c r="K184" s="7">
        <f t="shared" si="2"/>
        <v>3.136</v>
      </c>
    </row>
    <row r="185" spans="1:11" ht="12.75">
      <c r="A185" s="5">
        <v>0</v>
      </c>
      <c r="B185" s="5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K185" s="7">
        <f t="shared" si="2"/>
        <v>0</v>
      </c>
    </row>
    <row r="186" spans="1:11" ht="12.75">
      <c r="A186" s="5">
        <v>4</v>
      </c>
      <c r="B186" s="5">
        <v>0.75</v>
      </c>
      <c r="C186" s="7">
        <v>1.25</v>
      </c>
      <c r="D186" s="7">
        <v>0</v>
      </c>
      <c r="E186" s="7">
        <v>0</v>
      </c>
      <c r="F186" s="7">
        <v>1</v>
      </c>
      <c r="G186" s="7">
        <v>0</v>
      </c>
      <c r="H186" s="7">
        <v>0</v>
      </c>
      <c r="I186" s="7">
        <v>1</v>
      </c>
      <c r="K186" s="7">
        <f t="shared" si="2"/>
        <v>2.56</v>
      </c>
    </row>
    <row r="187" spans="1:11" ht="12.75">
      <c r="A187" s="5">
        <v>3.75</v>
      </c>
      <c r="B187" s="5">
        <v>0</v>
      </c>
      <c r="C187" s="7">
        <v>1.25</v>
      </c>
      <c r="D187" s="7">
        <v>1.25</v>
      </c>
      <c r="E187" s="7">
        <v>0</v>
      </c>
      <c r="F187" s="7">
        <v>0</v>
      </c>
      <c r="G187" s="7">
        <v>0</v>
      </c>
      <c r="H187" s="7">
        <v>0</v>
      </c>
      <c r="I187" s="7">
        <v>1.25</v>
      </c>
      <c r="K187" s="7">
        <f t="shared" si="2"/>
        <v>2.4</v>
      </c>
    </row>
    <row r="188" spans="1:11" ht="12.75">
      <c r="A188" s="5">
        <v>5.9</v>
      </c>
      <c r="B188" s="5">
        <v>0.75</v>
      </c>
      <c r="C188" s="7">
        <v>1</v>
      </c>
      <c r="D188" s="7">
        <v>1.75</v>
      </c>
      <c r="E188" s="7">
        <v>0.65</v>
      </c>
      <c r="F188" s="7">
        <v>0</v>
      </c>
      <c r="G188" s="7">
        <v>0</v>
      </c>
      <c r="H188" s="7">
        <v>0.5</v>
      </c>
      <c r="I188" s="7">
        <v>1.25</v>
      </c>
      <c r="K188" s="7">
        <f t="shared" si="2"/>
        <v>3.7760000000000002</v>
      </c>
    </row>
    <row r="189" spans="1:11" ht="12.75">
      <c r="A189" s="5">
        <v>3.75</v>
      </c>
      <c r="B189" s="5">
        <v>0.5</v>
      </c>
      <c r="C189" s="7">
        <v>1.25</v>
      </c>
      <c r="D189" s="7">
        <v>0.75</v>
      </c>
      <c r="E189" s="7">
        <v>0</v>
      </c>
      <c r="F189" s="7">
        <v>0</v>
      </c>
      <c r="G189" s="7">
        <v>0</v>
      </c>
      <c r="H189" s="7">
        <v>0</v>
      </c>
      <c r="I189" s="7">
        <v>1.25</v>
      </c>
      <c r="K189" s="7">
        <f t="shared" si="2"/>
        <v>2.4</v>
      </c>
    </row>
    <row r="190" spans="1:11" ht="12.75">
      <c r="A190" s="5">
        <v>9.75</v>
      </c>
      <c r="B190" s="5">
        <v>0.75</v>
      </c>
      <c r="C190" s="7">
        <v>1.25</v>
      </c>
      <c r="D190" s="7">
        <v>1.75</v>
      </c>
      <c r="E190" s="7">
        <v>2.25</v>
      </c>
      <c r="F190" s="7">
        <v>1</v>
      </c>
      <c r="G190" s="7">
        <v>1</v>
      </c>
      <c r="H190" s="7">
        <v>0.5</v>
      </c>
      <c r="I190" s="7">
        <v>1.25</v>
      </c>
      <c r="K190" s="7">
        <f t="shared" si="2"/>
        <v>6.24</v>
      </c>
    </row>
    <row r="191" spans="1:11" ht="12.75">
      <c r="A191" s="5">
        <v>4.1</v>
      </c>
      <c r="B191" s="5">
        <v>0</v>
      </c>
      <c r="C191" s="7">
        <v>1.25</v>
      </c>
      <c r="D191" s="7">
        <v>1.5</v>
      </c>
      <c r="E191" s="7">
        <v>0</v>
      </c>
      <c r="F191" s="7">
        <v>0</v>
      </c>
      <c r="G191" s="7">
        <v>0</v>
      </c>
      <c r="H191" s="7">
        <v>0.1</v>
      </c>
      <c r="I191" s="7">
        <v>1.25</v>
      </c>
      <c r="K191" s="7">
        <f t="shared" si="2"/>
        <v>2.6239999999999997</v>
      </c>
    </row>
    <row r="192" spans="1:11" ht="12.75">
      <c r="A192" s="5">
        <v>6.4</v>
      </c>
      <c r="B192" s="5">
        <v>0.75</v>
      </c>
      <c r="C192" s="7">
        <v>1.15</v>
      </c>
      <c r="D192" s="7">
        <v>1.75</v>
      </c>
      <c r="E192" s="7">
        <v>0.1</v>
      </c>
      <c r="F192" s="7">
        <v>0.9</v>
      </c>
      <c r="G192" s="7">
        <v>0</v>
      </c>
      <c r="H192" s="7">
        <v>0.5</v>
      </c>
      <c r="I192" s="7">
        <v>1.25</v>
      </c>
      <c r="K192" s="7">
        <f t="shared" si="2"/>
        <v>4.096</v>
      </c>
    </row>
    <row r="193" spans="1:11" ht="12.75">
      <c r="A193" s="5">
        <v>5</v>
      </c>
      <c r="B193" s="5">
        <v>0.75</v>
      </c>
      <c r="C193" s="7">
        <v>0.75</v>
      </c>
      <c r="D193" s="7">
        <v>1.75</v>
      </c>
      <c r="E193" s="7">
        <v>0</v>
      </c>
      <c r="F193" s="7">
        <v>0</v>
      </c>
      <c r="G193" s="7">
        <v>0</v>
      </c>
      <c r="H193" s="7">
        <v>0.5</v>
      </c>
      <c r="I193" s="7">
        <v>1.25</v>
      </c>
      <c r="K193" s="7">
        <f t="shared" si="2"/>
        <v>3.2</v>
      </c>
    </row>
    <row r="194" spans="1:11" ht="12.75">
      <c r="A194" s="5">
        <v>7.75</v>
      </c>
      <c r="B194" s="5">
        <v>1</v>
      </c>
      <c r="C194" s="7">
        <v>1.25</v>
      </c>
      <c r="D194" s="7">
        <v>1.75</v>
      </c>
      <c r="E194" s="7">
        <v>0</v>
      </c>
      <c r="F194" s="7">
        <v>1</v>
      </c>
      <c r="G194" s="7">
        <v>0</v>
      </c>
      <c r="H194" s="7">
        <v>0.5</v>
      </c>
      <c r="I194" s="7">
        <v>2.25</v>
      </c>
      <c r="K194" s="7">
        <f t="shared" si="2"/>
        <v>4.96</v>
      </c>
    </row>
    <row r="195" spans="1:11" ht="12.75">
      <c r="A195" s="5">
        <v>4.65</v>
      </c>
      <c r="B195" s="5">
        <v>0</v>
      </c>
      <c r="C195" s="7">
        <v>1.15</v>
      </c>
      <c r="D195" s="7">
        <v>1.75</v>
      </c>
      <c r="E195" s="7">
        <v>0</v>
      </c>
      <c r="F195" s="7">
        <v>0</v>
      </c>
      <c r="G195" s="7">
        <v>0</v>
      </c>
      <c r="H195" s="7">
        <v>0.5</v>
      </c>
      <c r="I195" s="7">
        <v>1.25</v>
      </c>
      <c r="K195" s="7">
        <f aca="true" t="shared" si="3" ref="K195:K257">A195/12.5*8</f>
        <v>2.9760000000000004</v>
      </c>
    </row>
    <row r="196" spans="1:11" ht="12.75">
      <c r="A196" s="5">
        <v>1.2</v>
      </c>
      <c r="B196" s="5">
        <v>0.75</v>
      </c>
      <c r="C196" s="7">
        <v>0.25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0.2</v>
      </c>
      <c r="K196" s="7">
        <f t="shared" si="3"/>
        <v>0.768</v>
      </c>
    </row>
    <row r="197" spans="1:11" ht="12.75">
      <c r="A197" s="5">
        <v>4.75</v>
      </c>
      <c r="B197" s="5">
        <v>0.75</v>
      </c>
      <c r="C197" s="7">
        <v>1</v>
      </c>
      <c r="D197" s="7">
        <v>1.75</v>
      </c>
      <c r="E197" s="7">
        <v>0</v>
      </c>
      <c r="F197" s="7">
        <v>0</v>
      </c>
      <c r="G197" s="7">
        <v>0</v>
      </c>
      <c r="H197" s="7">
        <v>0</v>
      </c>
      <c r="I197" s="7">
        <v>1.25</v>
      </c>
      <c r="K197" s="7">
        <f t="shared" si="3"/>
        <v>3.04</v>
      </c>
    </row>
    <row r="198" spans="1:11" ht="12.75">
      <c r="A198" s="5">
        <v>5</v>
      </c>
      <c r="B198" s="5">
        <v>0.75</v>
      </c>
      <c r="C198" s="7">
        <v>1.25</v>
      </c>
      <c r="D198" s="7">
        <v>1.25</v>
      </c>
      <c r="E198" s="7">
        <v>0.5</v>
      </c>
      <c r="F198" s="7">
        <v>0</v>
      </c>
      <c r="G198" s="7">
        <v>0</v>
      </c>
      <c r="H198" s="7">
        <v>0</v>
      </c>
      <c r="I198" s="7">
        <v>1.25</v>
      </c>
      <c r="K198" s="7">
        <f t="shared" si="3"/>
        <v>3.2</v>
      </c>
    </row>
    <row r="199" spans="1:11" ht="12.75">
      <c r="A199" s="5">
        <v>4.25</v>
      </c>
      <c r="B199" s="5">
        <v>0.75</v>
      </c>
      <c r="C199" s="7">
        <v>1.25</v>
      </c>
      <c r="D199" s="7">
        <v>0</v>
      </c>
      <c r="E199" s="7">
        <v>0.85</v>
      </c>
      <c r="F199" s="7">
        <v>0</v>
      </c>
      <c r="G199" s="7">
        <v>0</v>
      </c>
      <c r="H199" s="7">
        <v>0.4</v>
      </c>
      <c r="I199" s="7">
        <v>1</v>
      </c>
      <c r="K199" s="7">
        <f t="shared" si="3"/>
        <v>2.72</v>
      </c>
    </row>
    <row r="200" spans="1:11" ht="12.75">
      <c r="A200" s="5">
        <v>3.15</v>
      </c>
      <c r="B200" s="5">
        <v>0.4</v>
      </c>
      <c r="C200" s="7">
        <v>1</v>
      </c>
      <c r="D200" s="7">
        <v>1.75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K200" s="7">
        <f t="shared" si="3"/>
        <v>2.016</v>
      </c>
    </row>
    <row r="201" spans="1:11" ht="12.75">
      <c r="A201" s="5">
        <v>3.85</v>
      </c>
      <c r="B201" s="5">
        <v>0.75</v>
      </c>
      <c r="C201" s="7">
        <v>1.25</v>
      </c>
      <c r="D201" s="7">
        <v>1.75</v>
      </c>
      <c r="E201" s="7">
        <v>0.1</v>
      </c>
      <c r="F201" s="7">
        <v>0</v>
      </c>
      <c r="G201" s="7">
        <v>0</v>
      </c>
      <c r="H201" s="7">
        <v>0</v>
      </c>
      <c r="I201" s="7">
        <v>0</v>
      </c>
      <c r="K201" s="7">
        <f t="shared" si="3"/>
        <v>2.464</v>
      </c>
    </row>
    <row r="202" spans="1:11" ht="12.75">
      <c r="A202" s="5">
        <v>2.5</v>
      </c>
      <c r="B202" s="5">
        <v>0.5</v>
      </c>
      <c r="C202" s="7">
        <v>1.15</v>
      </c>
      <c r="D202" s="7">
        <v>0</v>
      </c>
      <c r="E202" s="7">
        <v>0.85</v>
      </c>
      <c r="F202" s="7">
        <v>0</v>
      </c>
      <c r="G202" s="7">
        <v>0</v>
      </c>
      <c r="H202" s="7">
        <v>0</v>
      </c>
      <c r="I202" s="7">
        <v>0</v>
      </c>
      <c r="K202" s="7">
        <f t="shared" si="3"/>
        <v>1.6</v>
      </c>
    </row>
    <row r="203" spans="1:11" ht="12.75">
      <c r="A203" s="5">
        <v>4</v>
      </c>
      <c r="B203" s="5">
        <v>1</v>
      </c>
      <c r="C203" s="7">
        <v>1.25</v>
      </c>
      <c r="D203" s="7">
        <v>0</v>
      </c>
      <c r="E203" s="7">
        <v>0</v>
      </c>
      <c r="F203" s="7">
        <v>0</v>
      </c>
      <c r="G203" s="7">
        <v>0</v>
      </c>
      <c r="H203" s="7">
        <v>0.5</v>
      </c>
      <c r="I203" s="7">
        <v>1.25</v>
      </c>
      <c r="K203" s="7">
        <f t="shared" si="3"/>
        <v>2.56</v>
      </c>
    </row>
    <row r="204" spans="1:11" ht="12.75">
      <c r="A204" s="5">
        <v>5.35</v>
      </c>
      <c r="B204" s="5">
        <v>0.5</v>
      </c>
      <c r="C204" s="7">
        <v>1.15</v>
      </c>
      <c r="D204" s="7">
        <v>1.5</v>
      </c>
      <c r="E204" s="7">
        <v>0.1</v>
      </c>
      <c r="F204" s="7">
        <v>0</v>
      </c>
      <c r="G204" s="7">
        <v>0</v>
      </c>
      <c r="H204" s="7">
        <v>0.1</v>
      </c>
      <c r="I204" s="7">
        <v>2</v>
      </c>
      <c r="K204" s="7">
        <f t="shared" si="3"/>
        <v>3.424</v>
      </c>
    </row>
    <row r="205" spans="1:11" ht="12.75">
      <c r="A205" s="5">
        <v>6.5</v>
      </c>
      <c r="B205" s="5">
        <v>0.5</v>
      </c>
      <c r="C205" s="7">
        <v>1.25</v>
      </c>
      <c r="D205" s="7">
        <v>1.75</v>
      </c>
      <c r="E205" s="7">
        <v>0</v>
      </c>
      <c r="F205" s="7">
        <v>1</v>
      </c>
      <c r="G205" s="7">
        <v>0.75</v>
      </c>
      <c r="H205" s="7">
        <v>0</v>
      </c>
      <c r="I205" s="7">
        <v>1.25</v>
      </c>
      <c r="K205" s="7">
        <f t="shared" si="3"/>
        <v>4.16</v>
      </c>
    </row>
    <row r="206" spans="1:11" ht="12.75">
      <c r="A206" s="5">
        <v>4.75</v>
      </c>
      <c r="B206" s="5">
        <v>1</v>
      </c>
      <c r="C206" s="7">
        <v>0.75</v>
      </c>
      <c r="D206" s="7">
        <v>0.75</v>
      </c>
      <c r="E206" s="7">
        <v>0.75</v>
      </c>
      <c r="F206" s="7">
        <v>0</v>
      </c>
      <c r="G206" s="7">
        <v>0</v>
      </c>
      <c r="H206" s="7">
        <v>0.5</v>
      </c>
      <c r="I206" s="7">
        <v>1</v>
      </c>
      <c r="K206" s="7">
        <f t="shared" si="3"/>
        <v>3.04</v>
      </c>
    </row>
    <row r="207" spans="1:11" ht="12.75">
      <c r="A207" s="5">
        <v>0.5</v>
      </c>
      <c r="B207" s="5">
        <v>0.5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K207" s="7">
        <f t="shared" si="3"/>
        <v>0.32</v>
      </c>
    </row>
    <row r="208" spans="1:11" ht="12.75">
      <c r="A208" s="5">
        <v>4</v>
      </c>
      <c r="B208" s="5">
        <v>0.75</v>
      </c>
      <c r="C208" s="7">
        <v>1</v>
      </c>
      <c r="D208" s="7">
        <v>1.75</v>
      </c>
      <c r="E208" s="7">
        <v>0</v>
      </c>
      <c r="F208" s="7">
        <v>0</v>
      </c>
      <c r="G208" s="7">
        <v>0</v>
      </c>
      <c r="H208" s="7">
        <v>0.5</v>
      </c>
      <c r="I208" s="7">
        <v>0</v>
      </c>
      <c r="K208" s="7">
        <f t="shared" si="3"/>
        <v>2.56</v>
      </c>
    </row>
    <row r="209" spans="1:11" ht="12.75">
      <c r="A209" s="5">
        <v>2.5</v>
      </c>
      <c r="B209" s="5">
        <v>0.5</v>
      </c>
      <c r="C209" s="7">
        <v>0.75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1.25</v>
      </c>
      <c r="K209" s="7">
        <f t="shared" si="3"/>
        <v>1.6</v>
      </c>
    </row>
    <row r="210" spans="1:11" ht="12.75">
      <c r="A210" s="5">
        <v>5.9</v>
      </c>
      <c r="B210" s="5">
        <v>0.75</v>
      </c>
      <c r="C210" s="7">
        <v>1</v>
      </c>
      <c r="D210" s="7">
        <v>1.75</v>
      </c>
      <c r="E210" s="7">
        <v>0</v>
      </c>
      <c r="F210" s="7">
        <v>0.9</v>
      </c>
      <c r="G210" s="7">
        <v>1</v>
      </c>
      <c r="H210" s="7">
        <v>0.5</v>
      </c>
      <c r="I210" s="7">
        <v>0</v>
      </c>
      <c r="K210" s="7">
        <f t="shared" si="3"/>
        <v>3.7760000000000002</v>
      </c>
    </row>
    <row r="211" spans="1:11" ht="12.75">
      <c r="A211" s="5">
        <v>5</v>
      </c>
      <c r="B211" s="5">
        <v>0.75</v>
      </c>
      <c r="C211" s="7">
        <v>1.25</v>
      </c>
      <c r="D211" s="7">
        <v>1.75</v>
      </c>
      <c r="E211" s="7">
        <v>0.25</v>
      </c>
      <c r="F211" s="7">
        <v>0</v>
      </c>
      <c r="G211" s="7">
        <v>0</v>
      </c>
      <c r="H211" s="7">
        <v>0</v>
      </c>
      <c r="I211" s="7">
        <v>1</v>
      </c>
      <c r="K211" s="7">
        <f t="shared" si="3"/>
        <v>3.2</v>
      </c>
    </row>
    <row r="212" spans="1:11" ht="12.75">
      <c r="A212" s="5">
        <v>0.5</v>
      </c>
      <c r="B212" s="5">
        <v>0.5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K212" s="7">
        <f t="shared" si="3"/>
        <v>0.32</v>
      </c>
    </row>
    <row r="213" spans="1:11" ht="12.75">
      <c r="A213" s="5">
        <v>0.75</v>
      </c>
      <c r="B213" s="5">
        <v>0.75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K213" s="7">
        <f t="shared" si="3"/>
        <v>0.48</v>
      </c>
    </row>
    <row r="214" spans="1:11" ht="12.75">
      <c r="A214" s="5">
        <v>3.95</v>
      </c>
      <c r="B214" s="5">
        <v>0.75</v>
      </c>
      <c r="C214" s="7">
        <v>0.5</v>
      </c>
      <c r="D214" s="7">
        <v>1.5</v>
      </c>
      <c r="E214" s="7">
        <v>0</v>
      </c>
      <c r="F214" s="7">
        <v>1</v>
      </c>
      <c r="G214" s="7">
        <v>0</v>
      </c>
      <c r="H214" s="7">
        <v>0.2</v>
      </c>
      <c r="I214" s="7">
        <v>0</v>
      </c>
      <c r="K214" s="7">
        <f t="shared" si="3"/>
        <v>2.528</v>
      </c>
    </row>
    <row r="215" spans="1:11" ht="12.75">
      <c r="A215" s="5">
        <v>0</v>
      </c>
      <c r="B215" s="5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K215" s="7">
        <f t="shared" si="3"/>
        <v>0</v>
      </c>
    </row>
    <row r="216" spans="1:11" ht="12.75">
      <c r="A216" s="5">
        <v>1.15</v>
      </c>
      <c r="B216" s="5">
        <v>0.75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0.2</v>
      </c>
      <c r="I216" s="7">
        <v>0.2</v>
      </c>
      <c r="K216" s="7">
        <f t="shared" si="3"/>
        <v>0.736</v>
      </c>
    </row>
    <row r="217" spans="1:11" ht="12.75">
      <c r="A217" s="5">
        <v>0.85</v>
      </c>
      <c r="B217" s="5">
        <v>0</v>
      </c>
      <c r="C217" s="7">
        <v>0.75</v>
      </c>
      <c r="D217" s="7">
        <v>0</v>
      </c>
      <c r="E217" s="7">
        <v>0.1</v>
      </c>
      <c r="F217" s="7">
        <v>0</v>
      </c>
      <c r="G217" s="7">
        <v>0</v>
      </c>
      <c r="H217" s="7">
        <v>0</v>
      </c>
      <c r="I217" s="7">
        <v>0</v>
      </c>
      <c r="K217" s="7">
        <f t="shared" si="3"/>
        <v>0.544</v>
      </c>
    </row>
    <row r="218" spans="1:11" ht="12.75">
      <c r="A218" s="5">
        <v>2.75</v>
      </c>
      <c r="B218" s="5">
        <v>1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0.5</v>
      </c>
      <c r="I218" s="7">
        <v>1.25</v>
      </c>
      <c r="K218" s="7">
        <f t="shared" si="3"/>
        <v>1.76</v>
      </c>
    </row>
    <row r="219" spans="1:11" ht="12.75">
      <c r="A219" s="5">
        <v>5.5</v>
      </c>
      <c r="B219" s="5">
        <v>0</v>
      </c>
      <c r="C219" s="7">
        <v>1.25</v>
      </c>
      <c r="D219" s="7">
        <v>1.25</v>
      </c>
      <c r="E219" s="7">
        <v>0.25</v>
      </c>
      <c r="F219" s="7">
        <v>1</v>
      </c>
      <c r="G219" s="7">
        <v>0</v>
      </c>
      <c r="H219" s="7">
        <v>0.5</v>
      </c>
      <c r="I219" s="7">
        <v>1.25</v>
      </c>
      <c r="K219" s="7">
        <f t="shared" si="3"/>
        <v>3.52</v>
      </c>
    </row>
    <row r="220" spans="1:11" ht="12.75">
      <c r="A220" s="5">
        <v>7.5</v>
      </c>
      <c r="B220" s="5">
        <v>0.75</v>
      </c>
      <c r="C220" s="7">
        <v>1.25</v>
      </c>
      <c r="D220" s="7">
        <v>1.75</v>
      </c>
      <c r="E220" s="7">
        <v>2</v>
      </c>
      <c r="F220" s="7">
        <v>0</v>
      </c>
      <c r="G220" s="7">
        <v>0</v>
      </c>
      <c r="H220" s="7">
        <v>0.5</v>
      </c>
      <c r="I220" s="7">
        <v>1.25</v>
      </c>
      <c r="K220" s="7">
        <f t="shared" si="3"/>
        <v>4.8</v>
      </c>
    </row>
    <row r="221" spans="1:11" ht="12.75">
      <c r="A221" s="5">
        <v>5.2</v>
      </c>
      <c r="B221" s="5">
        <v>0.75</v>
      </c>
      <c r="C221" s="7">
        <v>1.25</v>
      </c>
      <c r="D221" s="7">
        <v>0</v>
      </c>
      <c r="E221" s="7">
        <v>0</v>
      </c>
      <c r="F221" s="7">
        <v>1</v>
      </c>
      <c r="G221" s="7">
        <v>0.75</v>
      </c>
      <c r="H221" s="7">
        <v>0.2</v>
      </c>
      <c r="I221" s="7">
        <v>1.25</v>
      </c>
      <c r="K221" s="7">
        <f t="shared" si="3"/>
        <v>3.3280000000000003</v>
      </c>
    </row>
    <row r="222" spans="1:11" ht="12.75">
      <c r="A222" s="5">
        <v>6.4</v>
      </c>
      <c r="B222" s="5">
        <v>0.75</v>
      </c>
      <c r="C222" s="7">
        <v>1.25</v>
      </c>
      <c r="D222" s="7">
        <v>1.75</v>
      </c>
      <c r="E222" s="7">
        <v>0.15</v>
      </c>
      <c r="F222" s="7">
        <v>1</v>
      </c>
      <c r="G222" s="7">
        <v>0</v>
      </c>
      <c r="H222" s="7">
        <v>0.5</v>
      </c>
      <c r="I222" s="7">
        <v>1</v>
      </c>
      <c r="K222" s="7">
        <f t="shared" si="3"/>
        <v>4.096</v>
      </c>
    </row>
    <row r="223" spans="1:11" ht="12.75">
      <c r="A223" s="5">
        <v>5.75</v>
      </c>
      <c r="B223" s="5">
        <v>0.75</v>
      </c>
      <c r="C223" s="7">
        <v>1.25</v>
      </c>
      <c r="D223" s="7">
        <v>1.75</v>
      </c>
      <c r="E223" s="7">
        <v>0.25</v>
      </c>
      <c r="F223" s="7">
        <v>0</v>
      </c>
      <c r="G223" s="7">
        <v>0</v>
      </c>
      <c r="H223" s="7">
        <v>0.5</v>
      </c>
      <c r="I223" s="7">
        <v>1.25</v>
      </c>
      <c r="K223" s="7">
        <f t="shared" si="3"/>
        <v>3.68</v>
      </c>
    </row>
    <row r="224" spans="1:11" ht="12.75">
      <c r="A224" s="5">
        <v>4.65</v>
      </c>
      <c r="B224" s="5">
        <v>0.75</v>
      </c>
      <c r="C224" s="7">
        <v>1.25</v>
      </c>
      <c r="D224" s="7">
        <v>1.75</v>
      </c>
      <c r="E224" s="7">
        <v>0</v>
      </c>
      <c r="F224" s="7">
        <v>0.9</v>
      </c>
      <c r="G224" s="7">
        <v>0</v>
      </c>
      <c r="H224" s="7">
        <v>0</v>
      </c>
      <c r="I224" s="7">
        <v>0</v>
      </c>
      <c r="K224" s="7">
        <f t="shared" si="3"/>
        <v>2.9760000000000004</v>
      </c>
    </row>
    <row r="225" spans="1:11" ht="12.75">
      <c r="A225" s="5">
        <v>3.3</v>
      </c>
      <c r="B225" s="5">
        <v>0</v>
      </c>
      <c r="C225" s="7">
        <v>1.25</v>
      </c>
      <c r="D225" s="7">
        <v>1.75</v>
      </c>
      <c r="E225" s="7">
        <v>0.3</v>
      </c>
      <c r="F225" s="7">
        <v>0</v>
      </c>
      <c r="G225" s="7">
        <v>0</v>
      </c>
      <c r="H225" s="7">
        <v>0</v>
      </c>
      <c r="I225" s="7">
        <v>0</v>
      </c>
      <c r="K225" s="7">
        <f t="shared" si="3"/>
        <v>2.112</v>
      </c>
    </row>
    <row r="226" spans="1:11" ht="12.75">
      <c r="A226" s="5">
        <v>3.7</v>
      </c>
      <c r="B226" s="5">
        <v>0.75</v>
      </c>
      <c r="C226" s="7">
        <v>1.25</v>
      </c>
      <c r="D226" s="7">
        <v>0.5</v>
      </c>
      <c r="E226" s="7">
        <v>0</v>
      </c>
      <c r="F226" s="7">
        <v>1</v>
      </c>
      <c r="G226" s="7">
        <v>0</v>
      </c>
      <c r="H226" s="7">
        <v>0.2</v>
      </c>
      <c r="I226" s="7">
        <v>0</v>
      </c>
      <c r="K226" s="7">
        <f t="shared" si="3"/>
        <v>2.3680000000000003</v>
      </c>
    </row>
    <row r="227" spans="1:11" ht="12.75">
      <c r="A227" s="5">
        <v>1.75</v>
      </c>
      <c r="B227" s="5">
        <v>0.75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K227" s="7">
        <f t="shared" si="3"/>
        <v>1.12</v>
      </c>
    </row>
    <row r="228" spans="1:11" ht="12.75">
      <c r="A228" s="5">
        <v>4</v>
      </c>
      <c r="B228" s="5">
        <v>0.75</v>
      </c>
      <c r="C228" s="7">
        <v>1.25</v>
      </c>
      <c r="D228" s="7">
        <v>1.5</v>
      </c>
      <c r="E228" s="7">
        <v>0.5</v>
      </c>
      <c r="F228" s="7">
        <v>0</v>
      </c>
      <c r="G228" s="7">
        <v>0</v>
      </c>
      <c r="H228" s="7">
        <v>0</v>
      </c>
      <c r="I228" s="7">
        <v>0</v>
      </c>
      <c r="K228" s="7">
        <f t="shared" si="3"/>
        <v>2.56</v>
      </c>
    </row>
    <row r="229" spans="1:11" ht="12.75">
      <c r="A229" s="5">
        <v>5.65</v>
      </c>
      <c r="B229" s="5">
        <v>0.75</v>
      </c>
      <c r="C229" s="7">
        <v>1</v>
      </c>
      <c r="D229" s="7">
        <v>1.75</v>
      </c>
      <c r="E229" s="7">
        <v>0</v>
      </c>
      <c r="F229" s="7">
        <v>0.9</v>
      </c>
      <c r="G229" s="7">
        <v>0</v>
      </c>
      <c r="H229" s="7">
        <v>0</v>
      </c>
      <c r="I229" s="7">
        <v>1.25</v>
      </c>
      <c r="K229" s="7">
        <f t="shared" si="3"/>
        <v>3.616</v>
      </c>
    </row>
    <row r="230" spans="1:11" ht="12.75">
      <c r="A230" s="5">
        <v>5.85</v>
      </c>
      <c r="B230" s="5">
        <v>0.75</v>
      </c>
      <c r="C230" s="7">
        <v>1.25</v>
      </c>
      <c r="D230" s="7">
        <v>1.75</v>
      </c>
      <c r="E230" s="7">
        <v>0</v>
      </c>
      <c r="F230" s="7">
        <v>0.9</v>
      </c>
      <c r="G230" s="7">
        <v>0</v>
      </c>
      <c r="H230" s="7">
        <v>0</v>
      </c>
      <c r="I230" s="7">
        <v>1.2</v>
      </c>
      <c r="K230" s="7">
        <f t="shared" si="3"/>
        <v>3.7439999999999998</v>
      </c>
    </row>
    <row r="231" spans="1:11" ht="12.75">
      <c r="A231" s="5">
        <v>2</v>
      </c>
      <c r="B231" s="5">
        <v>0</v>
      </c>
      <c r="C231" s="7">
        <v>1</v>
      </c>
      <c r="D231" s="7">
        <v>0</v>
      </c>
      <c r="E231" s="7">
        <v>0</v>
      </c>
      <c r="F231" s="7">
        <v>0</v>
      </c>
      <c r="G231" s="7">
        <v>1</v>
      </c>
      <c r="H231" s="7">
        <v>0</v>
      </c>
      <c r="I231" s="7">
        <v>0</v>
      </c>
      <c r="K231" s="7">
        <f t="shared" si="3"/>
        <v>1.28</v>
      </c>
    </row>
    <row r="232" spans="1:11" ht="12.75">
      <c r="A232" s="5">
        <v>3.4</v>
      </c>
      <c r="B232" s="5">
        <v>0.75</v>
      </c>
      <c r="C232" s="7">
        <v>1.15</v>
      </c>
      <c r="D232" s="7">
        <v>0.5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K232" s="7">
        <f t="shared" si="3"/>
        <v>2.176</v>
      </c>
    </row>
    <row r="233" spans="1:11" ht="12.75">
      <c r="A233" s="5">
        <v>4.51</v>
      </c>
      <c r="B233" s="5">
        <v>0.75</v>
      </c>
      <c r="C233" s="7">
        <v>1</v>
      </c>
      <c r="D233" s="7">
        <v>1.75</v>
      </c>
      <c r="E233" s="7">
        <v>0</v>
      </c>
      <c r="F233" s="7">
        <v>0</v>
      </c>
      <c r="G233" s="7">
        <v>1</v>
      </c>
      <c r="H233" s="7">
        <v>0</v>
      </c>
      <c r="I233" s="7">
        <v>0.01</v>
      </c>
      <c r="K233" s="7">
        <f t="shared" si="3"/>
        <v>2.8864</v>
      </c>
    </row>
    <row r="234" spans="1:11" ht="12.75">
      <c r="A234" s="5">
        <v>0.75</v>
      </c>
      <c r="B234" s="5">
        <v>0.75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K234" s="7">
        <f t="shared" si="3"/>
        <v>0.48</v>
      </c>
    </row>
    <row r="235" spans="1:11" ht="12.75">
      <c r="A235" s="5">
        <v>3</v>
      </c>
      <c r="B235" s="5">
        <v>0.75</v>
      </c>
      <c r="C235" s="7">
        <v>1.25</v>
      </c>
      <c r="D235" s="7">
        <v>0</v>
      </c>
      <c r="E235" s="7">
        <v>0</v>
      </c>
      <c r="F235" s="7">
        <v>1</v>
      </c>
      <c r="G235" s="7">
        <v>0</v>
      </c>
      <c r="H235" s="7">
        <v>0</v>
      </c>
      <c r="I235" s="7">
        <v>0</v>
      </c>
      <c r="K235" s="7">
        <f t="shared" si="3"/>
        <v>1.92</v>
      </c>
    </row>
    <row r="236" spans="1:11" ht="12.75">
      <c r="A236" s="5">
        <v>0.75</v>
      </c>
      <c r="B236" s="5">
        <v>0.75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K236" s="7">
        <f t="shared" si="3"/>
        <v>0.48</v>
      </c>
    </row>
    <row r="237" spans="1:11" ht="12.75">
      <c r="A237" s="5">
        <v>3.4</v>
      </c>
      <c r="B237" s="5">
        <v>0</v>
      </c>
      <c r="C237" s="7">
        <v>1.15</v>
      </c>
      <c r="D237" s="7">
        <v>1.75</v>
      </c>
      <c r="E237" s="7">
        <v>0.5</v>
      </c>
      <c r="F237" s="7">
        <v>0</v>
      </c>
      <c r="G237" s="7">
        <v>0</v>
      </c>
      <c r="H237" s="7">
        <v>0</v>
      </c>
      <c r="I237" s="7">
        <v>0</v>
      </c>
      <c r="K237" s="7">
        <f t="shared" si="3"/>
        <v>2.176</v>
      </c>
    </row>
    <row r="238" spans="1:11" ht="12.75">
      <c r="A238" s="5">
        <v>3</v>
      </c>
      <c r="B238" s="5">
        <v>0.75</v>
      </c>
      <c r="C238" s="7">
        <v>0.75</v>
      </c>
      <c r="D238" s="7">
        <v>0</v>
      </c>
      <c r="E238" s="7">
        <v>0</v>
      </c>
      <c r="F238" s="7">
        <v>0</v>
      </c>
      <c r="G238" s="7">
        <v>0</v>
      </c>
      <c r="H238" s="7">
        <v>0.5</v>
      </c>
      <c r="I238" s="7">
        <v>1</v>
      </c>
      <c r="K238" s="7">
        <f t="shared" si="3"/>
        <v>1.92</v>
      </c>
    </row>
    <row r="239" spans="1:11" ht="12.75">
      <c r="A239" s="5">
        <v>3.85</v>
      </c>
      <c r="B239" s="5">
        <v>0.75</v>
      </c>
      <c r="C239" s="7">
        <v>0.75</v>
      </c>
      <c r="D239" s="7">
        <v>1</v>
      </c>
      <c r="E239" s="7">
        <v>0.25</v>
      </c>
      <c r="F239" s="7">
        <v>1</v>
      </c>
      <c r="G239" s="7">
        <v>0</v>
      </c>
      <c r="H239" s="7">
        <v>0.1</v>
      </c>
      <c r="I239" s="7">
        <v>0</v>
      </c>
      <c r="K239" s="7">
        <f t="shared" si="3"/>
        <v>2.464</v>
      </c>
    </row>
    <row r="240" spans="1:11" ht="12.75">
      <c r="A240" s="5">
        <v>3.5</v>
      </c>
      <c r="B240" s="5">
        <v>0.25</v>
      </c>
      <c r="C240" s="7">
        <v>0.9</v>
      </c>
      <c r="D240" s="7">
        <v>1.5</v>
      </c>
      <c r="E240" s="7">
        <v>0.25</v>
      </c>
      <c r="F240" s="7">
        <v>0</v>
      </c>
      <c r="G240" s="7">
        <v>0</v>
      </c>
      <c r="H240" s="7">
        <v>0.4</v>
      </c>
      <c r="I240" s="7">
        <v>0.2</v>
      </c>
      <c r="K240" s="7">
        <f t="shared" si="3"/>
        <v>2.24</v>
      </c>
    </row>
    <row r="241" spans="1:11" ht="12.75">
      <c r="A241" s="5">
        <v>0.5</v>
      </c>
      <c r="B241" s="5">
        <v>0.5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K241" s="7">
        <f t="shared" si="3"/>
        <v>0.32</v>
      </c>
    </row>
    <row r="242" spans="1:11" ht="12.75">
      <c r="A242" s="5">
        <v>4.15</v>
      </c>
      <c r="B242" s="5">
        <v>0.75</v>
      </c>
      <c r="C242" s="7">
        <v>1.15</v>
      </c>
      <c r="D242" s="7">
        <v>0.5</v>
      </c>
      <c r="E242" s="7">
        <v>0</v>
      </c>
      <c r="F242" s="7">
        <v>0</v>
      </c>
      <c r="G242" s="7">
        <v>0</v>
      </c>
      <c r="H242" s="7">
        <v>0.5</v>
      </c>
      <c r="I242" s="7">
        <v>1.25</v>
      </c>
      <c r="K242" s="7">
        <f t="shared" si="3"/>
        <v>2.656</v>
      </c>
    </row>
    <row r="243" spans="1:11" ht="12.75">
      <c r="A243" s="5">
        <v>0</v>
      </c>
      <c r="B243" s="5">
        <v>1</v>
      </c>
      <c r="C243" s="7">
        <v>1.25</v>
      </c>
      <c r="D243" s="7">
        <v>1.75</v>
      </c>
      <c r="E243" s="7">
        <v>2.25</v>
      </c>
      <c r="F243" s="7">
        <v>1</v>
      </c>
      <c r="G243" s="7">
        <v>1.75</v>
      </c>
      <c r="H243" s="7">
        <v>1</v>
      </c>
      <c r="I243" s="7">
        <v>2.25</v>
      </c>
      <c r="K243" s="7">
        <f t="shared" si="3"/>
        <v>0</v>
      </c>
    </row>
    <row r="244" spans="1:11" ht="12.75">
      <c r="A244" s="5">
        <v>1.36</v>
      </c>
      <c r="B244" s="5">
        <v>0.75</v>
      </c>
      <c r="C244" s="7">
        <v>0</v>
      </c>
      <c r="D244" s="7">
        <v>0</v>
      </c>
      <c r="E244" s="7">
        <v>0</v>
      </c>
      <c r="F244" s="7">
        <v>0.5</v>
      </c>
      <c r="G244" s="7">
        <v>0</v>
      </c>
      <c r="H244" s="7">
        <v>0.1</v>
      </c>
      <c r="I244" s="7">
        <v>0.01</v>
      </c>
      <c r="K244" s="7">
        <f t="shared" si="3"/>
        <v>0.8704000000000001</v>
      </c>
    </row>
    <row r="245" spans="1:11" ht="12.75">
      <c r="A245" s="5">
        <v>0</v>
      </c>
      <c r="B245" s="5">
        <v>1</v>
      </c>
      <c r="C245" s="7">
        <v>1.25</v>
      </c>
      <c r="D245" s="7">
        <v>1.75</v>
      </c>
      <c r="E245" s="7">
        <v>2.25</v>
      </c>
      <c r="F245" s="7">
        <v>1</v>
      </c>
      <c r="G245" s="7">
        <v>2</v>
      </c>
      <c r="H245" s="7">
        <v>1</v>
      </c>
      <c r="I245" s="7">
        <v>0</v>
      </c>
      <c r="K245" s="7">
        <f t="shared" si="3"/>
        <v>0</v>
      </c>
    </row>
    <row r="246" spans="1:11" ht="12.75">
      <c r="A246" s="5">
        <v>1.1</v>
      </c>
      <c r="B246" s="5">
        <v>0.75</v>
      </c>
      <c r="C246" s="7">
        <v>0.25</v>
      </c>
      <c r="D246" s="7">
        <v>0</v>
      </c>
      <c r="E246" s="7">
        <v>0.1</v>
      </c>
      <c r="F246" s="7">
        <v>0</v>
      </c>
      <c r="G246" s="7">
        <v>0</v>
      </c>
      <c r="H246" s="7">
        <v>0</v>
      </c>
      <c r="I246" s="7">
        <v>0</v>
      </c>
      <c r="K246" s="7">
        <f t="shared" si="3"/>
        <v>0.7040000000000001</v>
      </c>
    </row>
    <row r="247" spans="1:11" ht="12.75">
      <c r="A247" s="5">
        <v>0.5</v>
      </c>
      <c r="B247" s="5">
        <v>0.5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K247" s="7">
        <f t="shared" si="3"/>
        <v>0.32</v>
      </c>
    </row>
    <row r="248" spans="1:11" ht="12.75">
      <c r="A248" s="5">
        <v>3.25</v>
      </c>
      <c r="B248" s="5">
        <v>0.75</v>
      </c>
      <c r="C248" s="7">
        <v>0.75</v>
      </c>
      <c r="D248" s="7">
        <v>0</v>
      </c>
      <c r="E248" s="7">
        <v>0.25</v>
      </c>
      <c r="F248" s="7">
        <v>1</v>
      </c>
      <c r="G248" s="7">
        <v>0</v>
      </c>
      <c r="H248" s="7">
        <v>0</v>
      </c>
      <c r="I248" s="7">
        <v>0.5</v>
      </c>
      <c r="K248" s="7">
        <f t="shared" si="3"/>
        <v>2.08</v>
      </c>
    </row>
    <row r="249" spans="1:11" ht="12.75">
      <c r="A249" s="5">
        <v>0.02</v>
      </c>
      <c r="B249" s="5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0.01</v>
      </c>
      <c r="I249" s="7">
        <v>0.01</v>
      </c>
      <c r="K249" s="7">
        <f t="shared" si="3"/>
        <v>0.0128</v>
      </c>
    </row>
    <row r="250" spans="1:11" ht="12.75">
      <c r="A250" s="5">
        <v>2</v>
      </c>
      <c r="B250" s="5">
        <v>0.75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1.25</v>
      </c>
      <c r="K250" s="7">
        <f t="shared" si="3"/>
        <v>1.28</v>
      </c>
    </row>
    <row r="251" spans="1:11" ht="12.75">
      <c r="A251" s="5">
        <v>1.75</v>
      </c>
      <c r="B251" s="5">
        <v>0.75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1</v>
      </c>
      <c r="K251" s="7">
        <f t="shared" si="3"/>
        <v>1.12</v>
      </c>
    </row>
    <row r="252" spans="1:11" ht="12.75">
      <c r="A252" s="5">
        <v>0.25</v>
      </c>
      <c r="B252" s="5">
        <v>0.25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K252" s="7">
        <f t="shared" si="3"/>
        <v>0.16</v>
      </c>
    </row>
    <row r="253" spans="1:11" ht="12.75">
      <c r="A253" s="5">
        <v>0.01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7">
        <v>0</v>
      </c>
      <c r="I253" s="7">
        <v>0.01</v>
      </c>
      <c r="K253" s="7">
        <f t="shared" si="3"/>
        <v>0.0064</v>
      </c>
    </row>
    <row r="254" spans="1:11" ht="12.75">
      <c r="A254" s="5">
        <v>0.01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7">
        <v>0.01</v>
      </c>
      <c r="I254" s="7">
        <v>0</v>
      </c>
      <c r="K254" s="7">
        <f t="shared" si="3"/>
        <v>0.0064</v>
      </c>
    </row>
    <row r="255" spans="1:11" ht="12.75">
      <c r="A255" s="5">
        <v>0</v>
      </c>
      <c r="B255" s="5">
        <v>1</v>
      </c>
      <c r="C255" s="7">
        <v>1.25</v>
      </c>
      <c r="D255" s="7">
        <v>1.75</v>
      </c>
      <c r="E255" s="7">
        <v>2.25</v>
      </c>
      <c r="F255" s="7">
        <v>1</v>
      </c>
      <c r="G255" s="7">
        <v>2</v>
      </c>
      <c r="H255" s="7">
        <v>1</v>
      </c>
      <c r="I255" s="7">
        <v>2.25</v>
      </c>
      <c r="K255" s="7">
        <f t="shared" si="3"/>
        <v>0</v>
      </c>
    </row>
    <row r="256" spans="1:11" ht="12.75">
      <c r="A256" s="5">
        <v>1</v>
      </c>
      <c r="B256" s="5">
        <v>0.75</v>
      </c>
      <c r="C256" s="7">
        <v>0.25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K256" s="7">
        <f t="shared" si="3"/>
        <v>0.64</v>
      </c>
    </row>
    <row r="257" spans="1:11" ht="12.75">
      <c r="A257" s="5">
        <v>0</v>
      </c>
      <c r="B257" s="5">
        <v>1</v>
      </c>
      <c r="C257" s="7">
        <v>1.25</v>
      </c>
      <c r="D257" s="7">
        <v>1.75</v>
      </c>
      <c r="E257" s="7">
        <v>2.25</v>
      </c>
      <c r="F257" s="7">
        <v>1</v>
      </c>
      <c r="G257" s="7">
        <v>2</v>
      </c>
      <c r="H257" s="7">
        <v>1</v>
      </c>
      <c r="I257" s="7">
        <v>2.25</v>
      </c>
      <c r="K257" s="7">
        <f t="shared" si="3"/>
        <v>0</v>
      </c>
    </row>
    <row r="259" spans="1:9" ht="12.75">
      <c r="A259" s="8">
        <f>AVERAGE(A2:A257)</f>
        <v>5.386796875000003</v>
      </c>
      <c r="B259" s="8">
        <f aca="true" t="shared" si="4" ref="B259:I259">AVERAGE(B2:B257)</f>
        <v>0.71015625</v>
      </c>
      <c r="C259" s="8">
        <f t="shared" si="4"/>
        <v>0.9939453125000005</v>
      </c>
      <c r="D259" s="8">
        <f t="shared" si="4"/>
        <v>1.1767578125</v>
      </c>
      <c r="E259" s="8">
        <f t="shared" si="4"/>
        <v>0.5742187499999998</v>
      </c>
      <c r="F259" s="8">
        <f t="shared" si="4"/>
        <v>0.40546875000000016</v>
      </c>
      <c r="G259" s="8">
        <f t="shared" si="4"/>
        <v>0.4658203125</v>
      </c>
      <c r="H259" s="8">
        <f t="shared" si="4"/>
        <v>0.32449218750000003</v>
      </c>
      <c r="I259" s="8">
        <f t="shared" si="4"/>
        <v>0.9214843749999995</v>
      </c>
    </row>
    <row r="260" spans="1:9" ht="12.75">
      <c r="A260" s="8">
        <f>A259/12.5*100</f>
        <v>43.09437500000002</v>
      </c>
      <c r="B260" s="8">
        <f>B259/1*100</f>
        <v>71.015625</v>
      </c>
      <c r="C260" s="8">
        <f>C259/1.25*100</f>
        <v>79.51562500000004</v>
      </c>
      <c r="D260" s="8">
        <f>D259/1.75*100</f>
        <v>67.24330357142857</v>
      </c>
      <c r="E260" s="8">
        <f>E259/2.25*100</f>
        <v>25.520833333333325</v>
      </c>
      <c r="F260" s="8">
        <f>F259/1*100</f>
        <v>40.546875000000014</v>
      </c>
      <c r="G260" s="8">
        <f>G259/2*100</f>
        <v>23.291015625</v>
      </c>
      <c r="H260" s="8">
        <f>H259/1*100</f>
        <v>32.44921875</v>
      </c>
      <c r="I260" s="8">
        <f>I259/2.25*100</f>
        <v>40.954861111111086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0"/>
  <sheetViews>
    <sheetView workbookViewId="0" topLeftCell="A225">
      <selection activeCell="A260" sqref="A260"/>
    </sheetView>
  </sheetViews>
  <sheetFormatPr defaultColWidth="9.00390625" defaultRowHeight="12.75"/>
  <cols>
    <col min="9" max="9" width="13.125" style="0" customWidth="1"/>
  </cols>
  <sheetData>
    <row r="1" spans="1:7" ht="12.75">
      <c r="A1" s="3" t="s">
        <v>56</v>
      </c>
      <c r="B1" s="3" t="s">
        <v>76</v>
      </c>
      <c r="C1" s="3" t="s">
        <v>77</v>
      </c>
      <c r="D1" s="3" t="s">
        <v>78</v>
      </c>
      <c r="E1" s="3" t="s">
        <v>79</v>
      </c>
      <c r="F1" s="3" t="s">
        <v>80</v>
      </c>
      <c r="G1" s="3" t="s">
        <v>81</v>
      </c>
    </row>
    <row r="2" spans="1:13" ht="12.75">
      <c r="A2" s="2">
        <v>19.5</v>
      </c>
      <c r="B2" s="2">
        <v>2</v>
      </c>
      <c r="C2" s="2">
        <v>4.5</v>
      </c>
      <c r="D2" s="2">
        <v>4</v>
      </c>
      <c r="E2" s="2">
        <v>3</v>
      </c>
      <c r="F2" s="2">
        <v>3</v>
      </c>
      <c r="G2" s="2">
        <v>3</v>
      </c>
      <c r="I2" s="7">
        <f>A2/19.5*7</f>
        <v>7</v>
      </c>
      <c r="J2" s="7"/>
      <c r="K2" s="5">
        <f>0</f>
        <v>0</v>
      </c>
      <c r="L2" s="5">
        <v>0</v>
      </c>
      <c r="M2" s="6">
        <f>COUNTIF(I2:I257,"=0")</f>
        <v>9</v>
      </c>
    </row>
    <row r="3" spans="1:13" ht="12.75">
      <c r="A3" s="2">
        <v>18</v>
      </c>
      <c r="B3" s="2">
        <v>2</v>
      </c>
      <c r="C3" s="2">
        <v>4.5</v>
      </c>
      <c r="D3" s="2">
        <v>3</v>
      </c>
      <c r="E3" s="2">
        <v>2.5</v>
      </c>
      <c r="F3" s="2">
        <v>3</v>
      </c>
      <c r="G3" s="2">
        <v>3</v>
      </c>
      <c r="I3" s="7">
        <f aca="true" t="shared" si="0" ref="I3:I66">A3/19.5*7</f>
        <v>6.461538461538462</v>
      </c>
      <c r="J3" s="7"/>
      <c r="K3" s="5" t="s">
        <v>409</v>
      </c>
      <c r="L3" s="5">
        <v>0.5</v>
      </c>
      <c r="M3" s="6">
        <f>COUNTIF(I2:I257,"&gt;0")-COUNTIF(I2:I257,"&gt;0,5")</f>
        <v>8</v>
      </c>
    </row>
    <row r="4" spans="1:13" ht="12.75">
      <c r="A4" s="2">
        <v>11</v>
      </c>
      <c r="B4" s="2">
        <v>2</v>
      </c>
      <c r="C4" s="2">
        <v>4</v>
      </c>
      <c r="D4" s="2">
        <v>0</v>
      </c>
      <c r="E4" s="2">
        <v>1</v>
      </c>
      <c r="F4" s="2">
        <v>3</v>
      </c>
      <c r="G4" s="2">
        <v>1</v>
      </c>
      <c r="I4" s="7">
        <f t="shared" si="0"/>
        <v>3.948717948717949</v>
      </c>
      <c r="J4" s="7"/>
      <c r="K4" s="5" t="s">
        <v>410</v>
      </c>
      <c r="L4" s="5">
        <v>1</v>
      </c>
      <c r="M4" s="6">
        <f>COUNTIF(I2:I257,"&gt;0,5")-COUNTIF(I2:I257,"&gt;1")</f>
        <v>10</v>
      </c>
    </row>
    <row r="5" spans="1:13" ht="12.75">
      <c r="A5" s="2">
        <v>10.5</v>
      </c>
      <c r="B5" s="2">
        <v>2</v>
      </c>
      <c r="C5" s="2">
        <v>4.5</v>
      </c>
      <c r="D5" s="2">
        <v>0</v>
      </c>
      <c r="E5" s="2">
        <v>0</v>
      </c>
      <c r="F5" s="2">
        <v>3</v>
      </c>
      <c r="G5" s="2">
        <v>1</v>
      </c>
      <c r="I5" s="7">
        <f t="shared" si="0"/>
        <v>3.769230769230769</v>
      </c>
      <c r="J5" s="7"/>
      <c r="K5" s="5" t="s">
        <v>411</v>
      </c>
      <c r="L5" s="5">
        <v>1.5</v>
      </c>
      <c r="M5" s="6">
        <f>COUNTIF(I2:I257,"&gt;1")-COUNTIF(I2:I257,"&gt;1,5")</f>
        <v>7</v>
      </c>
    </row>
    <row r="6" spans="1:13" ht="12.75">
      <c r="A6" s="2">
        <v>16.5</v>
      </c>
      <c r="B6" s="2">
        <v>2</v>
      </c>
      <c r="C6" s="2">
        <v>4.5</v>
      </c>
      <c r="D6" s="2">
        <v>2</v>
      </c>
      <c r="E6" s="2">
        <v>2</v>
      </c>
      <c r="F6" s="2">
        <v>3</v>
      </c>
      <c r="G6" s="2">
        <v>3</v>
      </c>
      <c r="I6" s="7">
        <f t="shared" si="0"/>
        <v>5.923076923076923</v>
      </c>
      <c r="J6" s="7"/>
      <c r="K6" s="5" t="s">
        <v>412</v>
      </c>
      <c r="L6" s="5">
        <v>2</v>
      </c>
      <c r="M6" s="6">
        <f>COUNTIF(I2:I257,"&gt;1,5")-COUNTIF(I2:I257,"&gt;2")</f>
        <v>9</v>
      </c>
    </row>
    <row r="7" spans="1:13" ht="12.75">
      <c r="A7" s="2">
        <v>17</v>
      </c>
      <c r="B7" s="2">
        <v>2</v>
      </c>
      <c r="C7" s="2">
        <v>4.5</v>
      </c>
      <c r="D7" s="2">
        <v>4</v>
      </c>
      <c r="E7" s="2">
        <v>2</v>
      </c>
      <c r="F7" s="2">
        <v>1.5</v>
      </c>
      <c r="G7" s="2">
        <v>3</v>
      </c>
      <c r="I7" s="7">
        <f t="shared" si="0"/>
        <v>6.102564102564102</v>
      </c>
      <c r="J7" s="7"/>
      <c r="K7" s="5" t="s">
        <v>413</v>
      </c>
      <c r="L7" s="5">
        <v>2.5</v>
      </c>
      <c r="M7" s="6">
        <f>COUNTIF(I2:I257,"&gt;2")-COUNTIF(I2:I257,"&gt;2,5")</f>
        <v>9</v>
      </c>
    </row>
    <row r="8" spans="1:13" ht="12.75">
      <c r="A8" s="2">
        <v>15.5</v>
      </c>
      <c r="B8" s="2">
        <v>1</v>
      </c>
      <c r="C8" s="2">
        <v>4.5</v>
      </c>
      <c r="D8" s="2">
        <v>2</v>
      </c>
      <c r="E8" s="2">
        <v>2</v>
      </c>
      <c r="F8" s="2">
        <v>3</v>
      </c>
      <c r="G8" s="2">
        <v>3</v>
      </c>
      <c r="I8" s="7">
        <f t="shared" si="0"/>
        <v>5.564102564102564</v>
      </c>
      <c r="J8" s="7"/>
      <c r="K8" s="5" t="s">
        <v>414</v>
      </c>
      <c r="L8" s="5">
        <v>3</v>
      </c>
      <c r="M8" s="6">
        <f>COUNTIF(I2:I257,"&gt;2,5")-COUNTIF(I2:I257,"&gt;3")</f>
        <v>15</v>
      </c>
    </row>
    <row r="9" spans="1:13" ht="12.75">
      <c r="A9" s="2">
        <v>18.5</v>
      </c>
      <c r="B9" s="2">
        <v>2</v>
      </c>
      <c r="C9" s="2">
        <v>4.5</v>
      </c>
      <c r="D9" s="2">
        <v>4</v>
      </c>
      <c r="E9" s="2">
        <v>2</v>
      </c>
      <c r="F9" s="2">
        <v>3</v>
      </c>
      <c r="G9" s="2">
        <v>3</v>
      </c>
      <c r="I9" s="7">
        <f t="shared" si="0"/>
        <v>6.6410256410256405</v>
      </c>
      <c r="J9" s="7"/>
      <c r="K9" s="5" t="s">
        <v>415</v>
      </c>
      <c r="L9" s="5">
        <v>3.5</v>
      </c>
      <c r="M9" s="6">
        <f>COUNTIF(I2:I257,"&gt;3")-COUNTIF(I2:I257,"&gt;3,5")</f>
        <v>15</v>
      </c>
    </row>
    <row r="10" spans="1:13" ht="12.75">
      <c r="A10" s="2">
        <v>18.5</v>
      </c>
      <c r="B10" s="2">
        <v>2</v>
      </c>
      <c r="C10" s="2">
        <v>4.5</v>
      </c>
      <c r="D10" s="2">
        <v>4</v>
      </c>
      <c r="E10" s="2">
        <v>2</v>
      </c>
      <c r="F10" s="2">
        <v>3</v>
      </c>
      <c r="G10" s="2">
        <v>3</v>
      </c>
      <c r="I10" s="7">
        <f t="shared" si="0"/>
        <v>6.6410256410256405</v>
      </c>
      <c r="J10" s="7"/>
      <c r="K10" s="5" t="s">
        <v>416</v>
      </c>
      <c r="L10" s="5">
        <v>4</v>
      </c>
      <c r="M10" s="6">
        <f>COUNTIF(I2:I257,"&gt;3,5")-COUNTIF(I2:I257,"&gt;4")</f>
        <v>24</v>
      </c>
    </row>
    <row r="11" spans="1:13" ht="12.75">
      <c r="A11" s="2">
        <v>12.5</v>
      </c>
      <c r="B11" s="2">
        <v>2</v>
      </c>
      <c r="C11" s="2">
        <v>4.5</v>
      </c>
      <c r="D11" s="2">
        <v>0</v>
      </c>
      <c r="E11" s="2">
        <v>0</v>
      </c>
      <c r="F11" s="2">
        <v>3</v>
      </c>
      <c r="G11" s="2">
        <v>3</v>
      </c>
      <c r="I11" s="7">
        <f t="shared" si="0"/>
        <v>4.487179487179487</v>
      </c>
      <c r="J11" s="7"/>
      <c r="K11" s="5" t="s">
        <v>417</v>
      </c>
      <c r="L11" s="5">
        <v>4.5</v>
      </c>
      <c r="M11" s="6">
        <f>COUNTIF(I2:I257,"&gt;4")-COUNTIF(I2:I257,"&gt;4,5")</f>
        <v>63</v>
      </c>
    </row>
    <row r="12" spans="1:13" ht="12.75">
      <c r="A12" s="2">
        <v>12.5</v>
      </c>
      <c r="B12" s="2">
        <v>2</v>
      </c>
      <c r="C12" s="2">
        <v>4.5</v>
      </c>
      <c r="D12" s="2">
        <v>0</v>
      </c>
      <c r="E12" s="2">
        <v>0</v>
      </c>
      <c r="F12" s="2">
        <v>3</v>
      </c>
      <c r="G12" s="2">
        <v>3</v>
      </c>
      <c r="I12" s="7">
        <f t="shared" si="0"/>
        <v>4.487179487179487</v>
      </c>
      <c r="J12" s="7"/>
      <c r="K12" s="5" t="s">
        <v>418</v>
      </c>
      <c r="L12" s="5">
        <v>5</v>
      </c>
      <c r="M12" s="6">
        <f>COUNTIF(I2:I257,"&gt;4,5")-COUNTIF(I2:I257,"&gt;5")</f>
        <v>16</v>
      </c>
    </row>
    <row r="13" spans="1:13" ht="12.75">
      <c r="A13" s="2">
        <v>13.5</v>
      </c>
      <c r="B13" s="2">
        <v>2</v>
      </c>
      <c r="C13" s="2">
        <v>4.5</v>
      </c>
      <c r="D13" s="2">
        <v>0</v>
      </c>
      <c r="E13" s="2">
        <v>2</v>
      </c>
      <c r="F13" s="2">
        <v>2</v>
      </c>
      <c r="G13" s="2">
        <v>3</v>
      </c>
      <c r="I13" s="7">
        <f t="shared" si="0"/>
        <v>4.846153846153846</v>
      </c>
      <c r="J13" s="7"/>
      <c r="K13" s="5" t="s">
        <v>419</v>
      </c>
      <c r="L13" s="5">
        <v>5.5</v>
      </c>
      <c r="M13" s="6">
        <f>COUNTIF(I2:I257,"&gt;5")-COUNTIF(I2:I257,"&gt;5,5")</f>
        <v>19</v>
      </c>
    </row>
    <row r="14" spans="1:13" ht="12.75">
      <c r="A14" s="2">
        <v>6.5</v>
      </c>
      <c r="B14" s="2">
        <v>2</v>
      </c>
      <c r="C14" s="2">
        <v>2.5</v>
      </c>
      <c r="D14" s="2">
        <v>0</v>
      </c>
      <c r="E14" s="2">
        <v>0</v>
      </c>
      <c r="F14" s="2">
        <v>2</v>
      </c>
      <c r="G14" s="2">
        <v>0</v>
      </c>
      <c r="I14" s="7">
        <f t="shared" si="0"/>
        <v>2.333333333333333</v>
      </c>
      <c r="J14" s="7"/>
      <c r="K14" s="5" t="s">
        <v>420</v>
      </c>
      <c r="L14" s="5">
        <v>6</v>
      </c>
      <c r="M14" s="6">
        <f>COUNTIF(I2:I257,"&gt;5,5")-COUNTIF(I2:I257,"&gt;6")</f>
        <v>26</v>
      </c>
    </row>
    <row r="15" spans="1:13" ht="12.75">
      <c r="A15" s="2">
        <v>18.5</v>
      </c>
      <c r="B15" s="2">
        <v>2</v>
      </c>
      <c r="C15" s="2">
        <v>4.5</v>
      </c>
      <c r="D15" s="2">
        <v>4</v>
      </c>
      <c r="E15" s="2">
        <v>2</v>
      </c>
      <c r="F15" s="2">
        <v>3</v>
      </c>
      <c r="G15" s="2">
        <v>3</v>
      </c>
      <c r="I15" s="7">
        <f t="shared" si="0"/>
        <v>6.6410256410256405</v>
      </c>
      <c r="J15" s="7"/>
      <c r="K15" s="5" t="s">
        <v>421</v>
      </c>
      <c r="L15" s="5">
        <v>6.5</v>
      </c>
      <c r="M15" s="6">
        <f>COUNTIF(I2:I257,"&gt;6")-COUNTIF(I2:I257,"&gt;6,5")</f>
        <v>13</v>
      </c>
    </row>
    <row r="16" spans="1:13" ht="12.75">
      <c r="A16" s="2">
        <v>13.5</v>
      </c>
      <c r="B16" s="2">
        <v>1</v>
      </c>
      <c r="C16" s="2">
        <v>4.5</v>
      </c>
      <c r="D16" s="2">
        <v>2</v>
      </c>
      <c r="E16" s="2">
        <v>0</v>
      </c>
      <c r="F16" s="2">
        <v>3</v>
      </c>
      <c r="G16" s="2">
        <v>3</v>
      </c>
      <c r="I16" s="7">
        <f t="shared" si="0"/>
        <v>4.846153846153846</v>
      </c>
      <c r="J16" s="7"/>
      <c r="K16" s="5" t="s">
        <v>422</v>
      </c>
      <c r="L16" s="5">
        <v>7</v>
      </c>
      <c r="M16" s="6">
        <f>COUNTIF(I2:I257,"&gt;6,5")</f>
        <v>13</v>
      </c>
    </row>
    <row r="17" spans="1:13" ht="12.75">
      <c r="A17" s="2">
        <v>15.5</v>
      </c>
      <c r="B17" s="2">
        <v>1</v>
      </c>
      <c r="C17" s="2">
        <v>4.5</v>
      </c>
      <c r="D17" s="2">
        <v>3.5</v>
      </c>
      <c r="E17" s="2">
        <v>2</v>
      </c>
      <c r="F17" s="2">
        <v>3</v>
      </c>
      <c r="G17" s="2">
        <v>1.5</v>
      </c>
      <c r="I17" s="7">
        <f t="shared" si="0"/>
        <v>5.564102564102564</v>
      </c>
      <c r="J17" s="7"/>
      <c r="K17" s="5"/>
      <c r="L17" s="5"/>
      <c r="M17" s="6"/>
    </row>
    <row r="18" spans="1:13" ht="12.75">
      <c r="A18" s="2">
        <v>11.5</v>
      </c>
      <c r="B18" s="2">
        <v>1</v>
      </c>
      <c r="C18" s="2">
        <v>3.5</v>
      </c>
      <c r="D18" s="2">
        <v>2</v>
      </c>
      <c r="E18" s="2">
        <v>0</v>
      </c>
      <c r="F18" s="2">
        <v>2</v>
      </c>
      <c r="G18" s="2">
        <v>3</v>
      </c>
      <c r="I18" s="7">
        <f t="shared" si="0"/>
        <v>4.128205128205129</v>
      </c>
      <c r="J18" s="7"/>
      <c r="K18" s="5"/>
      <c r="L18" s="5"/>
      <c r="M18" s="6">
        <f>SUM(M2:M16)</f>
        <v>256</v>
      </c>
    </row>
    <row r="19" spans="1:9" ht="12.75">
      <c r="A19" s="2">
        <v>12.5</v>
      </c>
      <c r="B19" s="2">
        <v>2</v>
      </c>
      <c r="C19" s="2">
        <v>4.5</v>
      </c>
      <c r="D19" s="2">
        <v>0</v>
      </c>
      <c r="E19" s="2">
        <v>0</v>
      </c>
      <c r="F19" s="2">
        <v>3</v>
      </c>
      <c r="G19" s="2">
        <v>3</v>
      </c>
      <c r="I19" s="7">
        <f t="shared" si="0"/>
        <v>4.487179487179487</v>
      </c>
    </row>
    <row r="20" spans="1:9" ht="12.75">
      <c r="A20" s="2">
        <v>12</v>
      </c>
      <c r="B20" s="2">
        <v>2</v>
      </c>
      <c r="C20" s="2">
        <v>4.5</v>
      </c>
      <c r="D20" s="2">
        <v>0</v>
      </c>
      <c r="E20" s="2">
        <v>0</v>
      </c>
      <c r="F20" s="2">
        <v>2.5</v>
      </c>
      <c r="G20" s="2">
        <v>3</v>
      </c>
      <c r="I20" s="7">
        <f t="shared" si="0"/>
        <v>4.307692307692308</v>
      </c>
    </row>
    <row r="21" spans="1:9" ht="12.75">
      <c r="A21" s="2">
        <v>12.5</v>
      </c>
      <c r="B21" s="2">
        <v>2</v>
      </c>
      <c r="C21" s="2">
        <v>4.5</v>
      </c>
      <c r="D21" s="2">
        <v>0</v>
      </c>
      <c r="E21" s="2">
        <v>0</v>
      </c>
      <c r="F21" s="2">
        <v>3</v>
      </c>
      <c r="G21" s="2">
        <v>3</v>
      </c>
      <c r="I21" s="7">
        <f t="shared" si="0"/>
        <v>4.487179487179487</v>
      </c>
    </row>
    <row r="22" spans="1:9" ht="12.75">
      <c r="A22" s="2">
        <v>14.5</v>
      </c>
      <c r="B22" s="2">
        <v>1</v>
      </c>
      <c r="C22" s="2">
        <v>4.5</v>
      </c>
      <c r="D22" s="2">
        <v>2</v>
      </c>
      <c r="E22" s="2">
        <v>1</v>
      </c>
      <c r="F22" s="2">
        <v>3</v>
      </c>
      <c r="G22" s="2">
        <v>3</v>
      </c>
      <c r="I22" s="7">
        <f t="shared" si="0"/>
        <v>5.205128205128205</v>
      </c>
    </row>
    <row r="23" spans="1:9" ht="12.75">
      <c r="A23" s="2">
        <v>12.5</v>
      </c>
      <c r="B23" s="2">
        <v>2</v>
      </c>
      <c r="C23" s="2">
        <v>4.5</v>
      </c>
      <c r="D23" s="2">
        <v>0</v>
      </c>
      <c r="E23" s="2">
        <v>1</v>
      </c>
      <c r="F23" s="2">
        <v>2</v>
      </c>
      <c r="G23" s="2">
        <v>3</v>
      </c>
      <c r="I23" s="7">
        <f t="shared" si="0"/>
        <v>4.487179487179487</v>
      </c>
    </row>
    <row r="24" spans="1:9" ht="12.75">
      <c r="A24" s="2">
        <v>16.5</v>
      </c>
      <c r="B24" s="2">
        <v>2</v>
      </c>
      <c r="C24" s="2">
        <v>4.5</v>
      </c>
      <c r="D24" s="2">
        <v>3</v>
      </c>
      <c r="E24" s="2">
        <v>2</v>
      </c>
      <c r="F24" s="2">
        <v>2</v>
      </c>
      <c r="G24" s="2">
        <v>3</v>
      </c>
      <c r="I24" s="7">
        <f t="shared" si="0"/>
        <v>5.923076923076923</v>
      </c>
    </row>
    <row r="25" spans="1:9" ht="12.75">
      <c r="A25" s="2">
        <v>11.5</v>
      </c>
      <c r="B25" s="2">
        <v>1</v>
      </c>
      <c r="C25" s="2">
        <v>4.5</v>
      </c>
      <c r="D25" s="2">
        <v>0</v>
      </c>
      <c r="E25" s="2">
        <v>0</v>
      </c>
      <c r="F25" s="2">
        <v>3</v>
      </c>
      <c r="G25" s="2">
        <v>3</v>
      </c>
      <c r="I25" s="7">
        <f t="shared" si="0"/>
        <v>4.128205128205129</v>
      </c>
    </row>
    <row r="26" spans="1:9" ht="12.75">
      <c r="A26" s="2">
        <v>12.5</v>
      </c>
      <c r="B26" s="2">
        <v>2</v>
      </c>
      <c r="C26" s="2">
        <v>4.5</v>
      </c>
      <c r="D26" s="2">
        <v>0</v>
      </c>
      <c r="E26" s="2">
        <v>0</v>
      </c>
      <c r="F26" s="2">
        <v>3</v>
      </c>
      <c r="G26" s="2">
        <v>3</v>
      </c>
      <c r="I26" s="7">
        <f t="shared" si="0"/>
        <v>4.487179487179487</v>
      </c>
    </row>
    <row r="27" spans="1:9" ht="12.75">
      <c r="A27" s="2">
        <v>11.5</v>
      </c>
      <c r="B27" s="2">
        <v>2</v>
      </c>
      <c r="C27" s="2">
        <v>4.5</v>
      </c>
      <c r="D27" s="2">
        <v>0</v>
      </c>
      <c r="E27" s="2">
        <v>0</v>
      </c>
      <c r="F27" s="2">
        <v>2</v>
      </c>
      <c r="G27" s="2">
        <v>3</v>
      </c>
      <c r="I27" s="7">
        <f t="shared" si="0"/>
        <v>4.128205128205129</v>
      </c>
    </row>
    <row r="28" spans="1:9" ht="12.75">
      <c r="A28" s="2">
        <v>19.5</v>
      </c>
      <c r="B28" s="2">
        <v>2</v>
      </c>
      <c r="C28" s="2">
        <v>4.5</v>
      </c>
      <c r="D28" s="2">
        <v>4</v>
      </c>
      <c r="E28" s="2">
        <v>3</v>
      </c>
      <c r="F28" s="2">
        <v>3</v>
      </c>
      <c r="G28" s="2">
        <v>3</v>
      </c>
      <c r="I28" s="7">
        <f t="shared" si="0"/>
        <v>7</v>
      </c>
    </row>
    <row r="29" spans="1:9" ht="12.75">
      <c r="A29" s="2">
        <v>12.5</v>
      </c>
      <c r="B29" s="2">
        <v>2</v>
      </c>
      <c r="C29" s="2">
        <v>4.5</v>
      </c>
      <c r="D29" s="2">
        <v>0</v>
      </c>
      <c r="E29" s="2">
        <v>0</v>
      </c>
      <c r="F29" s="2">
        <v>3</v>
      </c>
      <c r="G29" s="2">
        <v>3</v>
      </c>
      <c r="I29" s="7">
        <f t="shared" si="0"/>
        <v>4.487179487179487</v>
      </c>
    </row>
    <row r="30" spans="1:9" ht="12.75">
      <c r="A30" s="2">
        <v>12.5</v>
      </c>
      <c r="B30" s="2">
        <v>1</v>
      </c>
      <c r="C30" s="2">
        <v>4.5</v>
      </c>
      <c r="D30" s="2">
        <v>3</v>
      </c>
      <c r="E30" s="2">
        <v>0</v>
      </c>
      <c r="F30" s="2">
        <v>1</v>
      </c>
      <c r="G30" s="2">
        <v>3</v>
      </c>
      <c r="I30" s="7">
        <f t="shared" si="0"/>
        <v>4.487179487179487</v>
      </c>
    </row>
    <row r="31" spans="1:9" ht="12.75">
      <c r="A31" s="2">
        <v>11.5</v>
      </c>
      <c r="B31" s="2">
        <v>2</v>
      </c>
      <c r="C31" s="2">
        <v>4.5</v>
      </c>
      <c r="D31" s="2">
        <v>0</v>
      </c>
      <c r="E31" s="2">
        <v>0</v>
      </c>
      <c r="F31" s="2">
        <v>2</v>
      </c>
      <c r="G31" s="2">
        <v>3</v>
      </c>
      <c r="I31" s="7">
        <f t="shared" si="0"/>
        <v>4.128205128205129</v>
      </c>
    </row>
    <row r="32" spans="1:9" ht="12.75">
      <c r="A32" s="2">
        <v>11.5</v>
      </c>
      <c r="B32" s="2">
        <v>2</v>
      </c>
      <c r="C32" s="2">
        <v>4.5</v>
      </c>
      <c r="D32" s="2">
        <v>0</v>
      </c>
      <c r="E32" s="2">
        <v>0</v>
      </c>
      <c r="F32" s="2">
        <v>2</v>
      </c>
      <c r="G32" s="2">
        <v>3</v>
      </c>
      <c r="I32" s="7">
        <f t="shared" si="0"/>
        <v>4.128205128205129</v>
      </c>
    </row>
    <row r="33" spans="1:9" ht="12.75">
      <c r="A33" s="2">
        <v>11</v>
      </c>
      <c r="B33" s="2">
        <v>2</v>
      </c>
      <c r="C33" s="2">
        <v>4.5</v>
      </c>
      <c r="D33" s="2">
        <v>0</v>
      </c>
      <c r="E33" s="2">
        <v>0</v>
      </c>
      <c r="F33" s="2">
        <v>1.5</v>
      </c>
      <c r="G33" s="2">
        <v>3</v>
      </c>
      <c r="I33" s="7">
        <f t="shared" si="0"/>
        <v>3.948717948717949</v>
      </c>
    </row>
    <row r="34" spans="1:9" ht="12.75">
      <c r="A34" s="2">
        <v>16.5</v>
      </c>
      <c r="B34" s="2">
        <v>2</v>
      </c>
      <c r="C34" s="2">
        <v>4.5</v>
      </c>
      <c r="D34" s="2">
        <v>1</v>
      </c>
      <c r="E34" s="2">
        <v>3</v>
      </c>
      <c r="F34" s="2">
        <v>3</v>
      </c>
      <c r="G34" s="2">
        <v>3</v>
      </c>
      <c r="I34" s="7">
        <f t="shared" si="0"/>
        <v>5.923076923076923</v>
      </c>
    </row>
    <row r="35" spans="1:9" ht="12.75">
      <c r="A35" s="2">
        <v>19.5</v>
      </c>
      <c r="B35" s="2">
        <v>2</v>
      </c>
      <c r="C35" s="2">
        <v>4.5</v>
      </c>
      <c r="D35" s="2">
        <v>4</v>
      </c>
      <c r="E35" s="2">
        <v>3</v>
      </c>
      <c r="F35" s="2">
        <v>3</v>
      </c>
      <c r="G35" s="2">
        <v>3</v>
      </c>
      <c r="I35" s="7">
        <f t="shared" si="0"/>
        <v>7</v>
      </c>
    </row>
    <row r="36" spans="1:9" ht="12.75">
      <c r="A36" s="2">
        <v>13.5</v>
      </c>
      <c r="B36" s="2">
        <v>1</v>
      </c>
      <c r="C36" s="2">
        <v>4.5</v>
      </c>
      <c r="D36" s="2">
        <v>1</v>
      </c>
      <c r="E36" s="2">
        <v>2</v>
      </c>
      <c r="F36" s="2">
        <v>2</v>
      </c>
      <c r="G36" s="2">
        <v>3</v>
      </c>
      <c r="I36" s="7">
        <f t="shared" si="0"/>
        <v>4.846153846153846</v>
      </c>
    </row>
    <row r="37" spans="1:9" ht="12.75">
      <c r="A37" s="2">
        <v>16</v>
      </c>
      <c r="B37" s="2">
        <v>1</v>
      </c>
      <c r="C37" s="2">
        <v>4.5</v>
      </c>
      <c r="D37" s="2">
        <v>4</v>
      </c>
      <c r="E37" s="2">
        <v>2</v>
      </c>
      <c r="F37" s="2">
        <v>1.5</v>
      </c>
      <c r="G37" s="2">
        <v>3</v>
      </c>
      <c r="I37" s="7">
        <f t="shared" si="0"/>
        <v>5.743589743589744</v>
      </c>
    </row>
    <row r="38" spans="1:9" ht="12.75">
      <c r="A38" s="2">
        <v>12</v>
      </c>
      <c r="B38" s="2">
        <v>2</v>
      </c>
      <c r="C38" s="2">
        <v>4</v>
      </c>
      <c r="D38" s="2">
        <v>0</v>
      </c>
      <c r="E38" s="2">
        <v>0</v>
      </c>
      <c r="F38" s="2">
        <v>3</v>
      </c>
      <c r="G38" s="2">
        <v>3</v>
      </c>
      <c r="I38" s="7">
        <f t="shared" si="0"/>
        <v>4.307692307692308</v>
      </c>
    </row>
    <row r="39" spans="1:9" ht="12.75">
      <c r="A39" s="2">
        <v>13.5</v>
      </c>
      <c r="B39" s="2">
        <v>2</v>
      </c>
      <c r="C39" s="2">
        <v>4.5</v>
      </c>
      <c r="D39" s="2">
        <v>0</v>
      </c>
      <c r="E39" s="2">
        <v>1</v>
      </c>
      <c r="F39" s="2">
        <v>3</v>
      </c>
      <c r="G39" s="2">
        <v>3</v>
      </c>
      <c r="I39" s="7">
        <f t="shared" si="0"/>
        <v>4.846153846153846</v>
      </c>
    </row>
    <row r="40" spans="1:9" ht="12.75">
      <c r="A40" s="2">
        <v>15.5</v>
      </c>
      <c r="B40" s="2">
        <v>2</v>
      </c>
      <c r="C40" s="2">
        <v>4.5</v>
      </c>
      <c r="D40" s="2">
        <v>3</v>
      </c>
      <c r="E40" s="2">
        <v>0</v>
      </c>
      <c r="F40" s="2">
        <v>3</v>
      </c>
      <c r="G40" s="2">
        <v>3</v>
      </c>
      <c r="I40" s="7">
        <f t="shared" si="0"/>
        <v>5.564102564102564</v>
      </c>
    </row>
    <row r="41" spans="1:9" ht="12.75">
      <c r="A41" s="2">
        <v>10.5</v>
      </c>
      <c r="B41" s="2">
        <v>2</v>
      </c>
      <c r="C41" s="2">
        <v>2.5</v>
      </c>
      <c r="D41" s="2">
        <v>0</v>
      </c>
      <c r="E41" s="2">
        <v>0</v>
      </c>
      <c r="F41" s="2">
        <v>3</v>
      </c>
      <c r="G41" s="2">
        <v>3</v>
      </c>
      <c r="I41" s="7">
        <f t="shared" si="0"/>
        <v>3.769230769230769</v>
      </c>
    </row>
    <row r="42" spans="1:9" ht="12.75">
      <c r="A42" s="2">
        <v>9.5</v>
      </c>
      <c r="B42" s="2">
        <v>1</v>
      </c>
      <c r="C42" s="2">
        <v>3.5</v>
      </c>
      <c r="D42" s="2">
        <v>0</v>
      </c>
      <c r="E42" s="2">
        <v>0</v>
      </c>
      <c r="F42" s="2">
        <v>2</v>
      </c>
      <c r="G42" s="2">
        <v>3</v>
      </c>
      <c r="I42" s="7">
        <f t="shared" si="0"/>
        <v>3.41025641025641</v>
      </c>
    </row>
    <row r="43" spans="1:9" ht="12.75">
      <c r="A43" s="2">
        <v>17.5</v>
      </c>
      <c r="B43" s="2">
        <v>1</v>
      </c>
      <c r="C43" s="2">
        <v>4.5</v>
      </c>
      <c r="D43" s="2">
        <v>4</v>
      </c>
      <c r="E43" s="2">
        <v>2</v>
      </c>
      <c r="F43" s="2">
        <v>3</v>
      </c>
      <c r="G43" s="2">
        <v>3</v>
      </c>
      <c r="I43" s="7">
        <f t="shared" si="0"/>
        <v>6.282051282051282</v>
      </c>
    </row>
    <row r="44" spans="1:9" ht="12.75">
      <c r="A44" s="2">
        <v>15.5</v>
      </c>
      <c r="B44" s="2">
        <v>1</v>
      </c>
      <c r="C44" s="2">
        <v>4.5</v>
      </c>
      <c r="D44" s="2">
        <v>3</v>
      </c>
      <c r="E44" s="2">
        <v>1</v>
      </c>
      <c r="F44" s="2">
        <v>3</v>
      </c>
      <c r="G44" s="2">
        <v>3</v>
      </c>
      <c r="I44" s="7">
        <f t="shared" si="0"/>
        <v>5.564102564102564</v>
      </c>
    </row>
    <row r="45" spans="1:9" ht="12.75">
      <c r="A45" s="2">
        <v>11.5</v>
      </c>
      <c r="B45" s="2">
        <v>2</v>
      </c>
      <c r="C45" s="2">
        <v>4.5</v>
      </c>
      <c r="D45" s="2">
        <v>0</v>
      </c>
      <c r="E45" s="2">
        <v>0</v>
      </c>
      <c r="F45" s="2">
        <v>2</v>
      </c>
      <c r="G45" s="2">
        <v>3</v>
      </c>
      <c r="I45" s="7">
        <f t="shared" si="0"/>
        <v>4.128205128205129</v>
      </c>
    </row>
    <row r="46" spans="1:9" ht="12.75">
      <c r="A46" s="2">
        <v>17.5</v>
      </c>
      <c r="B46" s="2">
        <v>2</v>
      </c>
      <c r="C46" s="2">
        <v>4.5</v>
      </c>
      <c r="D46" s="2">
        <v>3</v>
      </c>
      <c r="E46" s="2">
        <v>2</v>
      </c>
      <c r="F46" s="2">
        <v>3</v>
      </c>
      <c r="G46" s="2">
        <v>3</v>
      </c>
      <c r="I46" s="7">
        <f t="shared" si="0"/>
        <v>6.282051282051282</v>
      </c>
    </row>
    <row r="47" spans="1:9" ht="12.75">
      <c r="A47" s="2">
        <v>13.5</v>
      </c>
      <c r="B47" s="2">
        <v>2</v>
      </c>
      <c r="C47" s="2">
        <v>4.5</v>
      </c>
      <c r="D47" s="2">
        <v>1</v>
      </c>
      <c r="E47" s="2">
        <v>0</v>
      </c>
      <c r="F47" s="2">
        <v>3</v>
      </c>
      <c r="G47" s="2">
        <v>3</v>
      </c>
      <c r="I47" s="7">
        <f t="shared" si="0"/>
        <v>4.846153846153846</v>
      </c>
    </row>
    <row r="48" spans="1:9" ht="12.75">
      <c r="A48" s="2">
        <v>12.5</v>
      </c>
      <c r="B48" s="2">
        <v>2</v>
      </c>
      <c r="C48" s="2">
        <v>4.5</v>
      </c>
      <c r="D48" s="2">
        <v>0</v>
      </c>
      <c r="E48" s="2">
        <v>0</v>
      </c>
      <c r="F48" s="2">
        <v>3</v>
      </c>
      <c r="G48" s="2">
        <v>3</v>
      </c>
      <c r="I48" s="7">
        <f t="shared" si="0"/>
        <v>4.487179487179487</v>
      </c>
    </row>
    <row r="49" spans="1:9" ht="12.75">
      <c r="A49" s="2">
        <v>19.5</v>
      </c>
      <c r="B49" s="2">
        <v>2</v>
      </c>
      <c r="C49" s="2">
        <v>4.5</v>
      </c>
      <c r="D49" s="2">
        <v>4</v>
      </c>
      <c r="E49" s="2">
        <v>3</v>
      </c>
      <c r="F49" s="2">
        <v>3</v>
      </c>
      <c r="G49" s="2">
        <v>3</v>
      </c>
      <c r="I49" s="7">
        <f t="shared" si="0"/>
        <v>7</v>
      </c>
    </row>
    <row r="50" spans="1:9" ht="12.75">
      <c r="A50" s="2">
        <v>14</v>
      </c>
      <c r="B50" s="2">
        <v>2</v>
      </c>
      <c r="C50" s="2">
        <v>4.5</v>
      </c>
      <c r="D50" s="2">
        <v>3.5</v>
      </c>
      <c r="E50" s="2">
        <v>2</v>
      </c>
      <c r="F50" s="2">
        <v>1.5</v>
      </c>
      <c r="G50" s="2">
        <v>0.5</v>
      </c>
      <c r="I50" s="7">
        <f t="shared" si="0"/>
        <v>5.0256410256410255</v>
      </c>
    </row>
    <row r="51" spans="1:9" ht="12.75">
      <c r="A51" s="2">
        <v>14.5</v>
      </c>
      <c r="B51" s="2">
        <v>2</v>
      </c>
      <c r="C51" s="2">
        <v>3</v>
      </c>
      <c r="D51" s="2">
        <v>4</v>
      </c>
      <c r="E51" s="2">
        <v>2</v>
      </c>
      <c r="F51" s="2">
        <v>2.5</v>
      </c>
      <c r="G51" s="2">
        <v>1</v>
      </c>
      <c r="I51" s="7">
        <f t="shared" si="0"/>
        <v>5.205128205128205</v>
      </c>
    </row>
    <row r="52" spans="1:9" ht="12.75">
      <c r="A52" s="2">
        <v>12.5</v>
      </c>
      <c r="B52" s="2">
        <v>2</v>
      </c>
      <c r="C52" s="2">
        <v>4.5</v>
      </c>
      <c r="D52" s="2">
        <v>0</v>
      </c>
      <c r="E52" s="2">
        <v>0</v>
      </c>
      <c r="F52" s="2">
        <v>3</v>
      </c>
      <c r="G52" s="2">
        <v>3</v>
      </c>
      <c r="I52" s="7">
        <f t="shared" si="0"/>
        <v>4.487179487179487</v>
      </c>
    </row>
    <row r="53" spans="1:9" ht="12.75">
      <c r="A53" s="2">
        <v>19.5</v>
      </c>
      <c r="B53" s="2">
        <v>2</v>
      </c>
      <c r="C53" s="2">
        <v>4.5</v>
      </c>
      <c r="D53" s="2">
        <v>4</v>
      </c>
      <c r="E53" s="2">
        <v>3</v>
      </c>
      <c r="F53" s="2">
        <v>3</v>
      </c>
      <c r="G53" s="2">
        <v>3</v>
      </c>
      <c r="I53" s="7">
        <f t="shared" si="0"/>
        <v>7</v>
      </c>
    </row>
    <row r="54" spans="1:9" ht="12.75">
      <c r="A54" s="2">
        <v>11.5</v>
      </c>
      <c r="B54" s="2">
        <v>2</v>
      </c>
      <c r="C54" s="2">
        <v>4.5</v>
      </c>
      <c r="D54" s="2">
        <v>0</v>
      </c>
      <c r="E54" s="2">
        <v>0</v>
      </c>
      <c r="F54" s="2">
        <v>2</v>
      </c>
      <c r="G54" s="2">
        <v>3</v>
      </c>
      <c r="I54" s="7">
        <f t="shared" si="0"/>
        <v>4.128205128205129</v>
      </c>
    </row>
    <row r="55" spans="1:9" ht="12.75">
      <c r="A55" s="2">
        <v>14.5</v>
      </c>
      <c r="B55" s="2">
        <v>2</v>
      </c>
      <c r="C55" s="2">
        <v>4.5</v>
      </c>
      <c r="D55" s="2">
        <v>0</v>
      </c>
      <c r="E55" s="2">
        <v>3</v>
      </c>
      <c r="F55" s="2">
        <v>2</v>
      </c>
      <c r="G55" s="2">
        <v>3</v>
      </c>
      <c r="I55" s="7">
        <f t="shared" si="0"/>
        <v>5.205128205128205</v>
      </c>
    </row>
    <row r="56" spans="1:9" ht="12.75">
      <c r="A56" s="2">
        <v>11.5</v>
      </c>
      <c r="B56" s="2">
        <v>2</v>
      </c>
      <c r="C56" s="2">
        <v>3.5</v>
      </c>
      <c r="D56" s="2">
        <v>0</v>
      </c>
      <c r="E56" s="2">
        <v>0</v>
      </c>
      <c r="F56" s="2">
        <v>3</v>
      </c>
      <c r="G56" s="2">
        <v>3</v>
      </c>
      <c r="I56" s="7">
        <f t="shared" si="0"/>
        <v>4.128205128205129</v>
      </c>
    </row>
    <row r="57" spans="1:9" ht="12.75">
      <c r="A57" s="2">
        <v>16.5</v>
      </c>
      <c r="B57" s="2">
        <v>2</v>
      </c>
      <c r="C57" s="2">
        <v>4.5</v>
      </c>
      <c r="D57" s="2">
        <v>3</v>
      </c>
      <c r="E57" s="2">
        <v>2</v>
      </c>
      <c r="F57" s="2">
        <v>2</v>
      </c>
      <c r="G57" s="2">
        <v>3</v>
      </c>
      <c r="I57" s="7">
        <f t="shared" si="0"/>
        <v>5.923076923076923</v>
      </c>
    </row>
    <row r="58" spans="1:9" ht="12.75">
      <c r="A58" s="2">
        <v>12</v>
      </c>
      <c r="B58" s="2">
        <v>1.5</v>
      </c>
      <c r="C58" s="2">
        <v>4.5</v>
      </c>
      <c r="D58" s="2">
        <v>0</v>
      </c>
      <c r="E58" s="2">
        <v>0</v>
      </c>
      <c r="F58" s="2">
        <v>3</v>
      </c>
      <c r="G58" s="2">
        <v>3</v>
      </c>
      <c r="I58" s="7">
        <f t="shared" si="0"/>
        <v>4.307692307692308</v>
      </c>
    </row>
    <row r="59" spans="1:9" ht="12.75">
      <c r="A59" s="2">
        <v>12.5</v>
      </c>
      <c r="B59" s="2">
        <v>2</v>
      </c>
      <c r="C59" s="2">
        <v>4.5</v>
      </c>
      <c r="D59" s="2">
        <v>0</v>
      </c>
      <c r="E59" s="2">
        <v>0</v>
      </c>
      <c r="F59" s="2">
        <v>3</v>
      </c>
      <c r="G59" s="2">
        <v>3</v>
      </c>
      <c r="I59" s="7">
        <f t="shared" si="0"/>
        <v>4.487179487179487</v>
      </c>
    </row>
    <row r="60" spans="1:9" ht="12.75">
      <c r="A60" s="2">
        <v>18</v>
      </c>
      <c r="B60" s="2">
        <v>2</v>
      </c>
      <c r="C60" s="2">
        <v>3</v>
      </c>
      <c r="D60" s="2">
        <v>4</v>
      </c>
      <c r="E60" s="2">
        <v>3</v>
      </c>
      <c r="F60" s="2">
        <v>3</v>
      </c>
      <c r="G60" s="2">
        <v>3</v>
      </c>
      <c r="I60" s="7">
        <f t="shared" si="0"/>
        <v>6.461538461538462</v>
      </c>
    </row>
    <row r="61" spans="1:9" ht="12.75">
      <c r="A61" s="2">
        <v>12.5</v>
      </c>
      <c r="B61" s="2">
        <v>2</v>
      </c>
      <c r="C61" s="2">
        <v>4.5</v>
      </c>
      <c r="D61" s="2">
        <v>0</v>
      </c>
      <c r="E61" s="2">
        <v>0</v>
      </c>
      <c r="F61" s="2">
        <v>3</v>
      </c>
      <c r="G61" s="2">
        <v>3</v>
      </c>
      <c r="I61" s="7">
        <f t="shared" si="0"/>
        <v>4.487179487179487</v>
      </c>
    </row>
    <row r="62" spans="1:9" ht="12.75">
      <c r="A62" s="2">
        <v>14.5</v>
      </c>
      <c r="B62" s="2">
        <v>2</v>
      </c>
      <c r="C62" s="2">
        <v>3.5</v>
      </c>
      <c r="D62" s="2">
        <v>1</v>
      </c>
      <c r="E62" s="2">
        <v>2</v>
      </c>
      <c r="F62" s="2">
        <v>3</v>
      </c>
      <c r="G62" s="2">
        <v>3</v>
      </c>
      <c r="I62" s="7">
        <f t="shared" si="0"/>
        <v>5.205128205128205</v>
      </c>
    </row>
    <row r="63" spans="1:9" ht="12.75">
      <c r="A63" s="2">
        <v>10.5</v>
      </c>
      <c r="B63" s="2">
        <v>1</v>
      </c>
      <c r="C63" s="2">
        <v>3.5</v>
      </c>
      <c r="D63" s="2">
        <v>0</v>
      </c>
      <c r="E63" s="2">
        <v>0</v>
      </c>
      <c r="F63" s="2">
        <v>3</v>
      </c>
      <c r="G63" s="2">
        <v>3</v>
      </c>
      <c r="I63" s="7">
        <f t="shared" si="0"/>
        <v>3.769230769230769</v>
      </c>
    </row>
    <row r="64" spans="1:9" ht="12.75">
      <c r="A64" s="2">
        <v>10.5</v>
      </c>
      <c r="B64" s="2">
        <v>2</v>
      </c>
      <c r="C64" s="2">
        <v>4.5</v>
      </c>
      <c r="D64" s="2">
        <v>0</v>
      </c>
      <c r="E64" s="2">
        <v>0</v>
      </c>
      <c r="F64" s="2">
        <v>3</v>
      </c>
      <c r="G64" s="2">
        <v>1</v>
      </c>
      <c r="I64" s="7">
        <f t="shared" si="0"/>
        <v>3.769230769230769</v>
      </c>
    </row>
    <row r="65" spans="1:9" ht="12.75">
      <c r="A65" s="2">
        <v>16.5</v>
      </c>
      <c r="B65" s="2">
        <v>2</v>
      </c>
      <c r="C65" s="2">
        <v>4.5</v>
      </c>
      <c r="D65" s="2">
        <v>4</v>
      </c>
      <c r="E65" s="2">
        <v>2</v>
      </c>
      <c r="F65" s="2">
        <v>1</v>
      </c>
      <c r="G65" s="2">
        <v>3</v>
      </c>
      <c r="I65" s="7">
        <f t="shared" si="0"/>
        <v>5.923076923076923</v>
      </c>
    </row>
    <row r="66" spans="1:9" ht="12.75">
      <c r="A66" s="2">
        <v>18.5</v>
      </c>
      <c r="B66" s="2">
        <v>2</v>
      </c>
      <c r="C66" s="2">
        <v>4.5</v>
      </c>
      <c r="D66" s="2">
        <v>3</v>
      </c>
      <c r="E66" s="2">
        <v>3</v>
      </c>
      <c r="F66" s="2">
        <v>3</v>
      </c>
      <c r="G66" s="2">
        <v>3</v>
      </c>
      <c r="I66" s="7">
        <f t="shared" si="0"/>
        <v>6.6410256410256405</v>
      </c>
    </row>
    <row r="67" spans="1:9" ht="12.75">
      <c r="A67" s="2">
        <v>16.5</v>
      </c>
      <c r="B67" s="2">
        <v>2</v>
      </c>
      <c r="C67" s="2">
        <v>4.5</v>
      </c>
      <c r="D67" s="2">
        <v>2</v>
      </c>
      <c r="E67" s="2">
        <v>2</v>
      </c>
      <c r="F67" s="2">
        <v>3</v>
      </c>
      <c r="G67" s="2">
        <v>3</v>
      </c>
      <c r="I67" s="7">
        <f aca="true" t="shared" si="1" ref="I67:I130">A67/19.5*7</f>
        <v>5.923076923076923</v>
      </c>
    </row>
    <row r="68" spans="1:9" ht="12.75">
      <c r="A68" s="2">
        <v>11.5</v>
      </c>
      <c r="B68" s="2">
        <v>2</v>
      </c>
      <c r="C68" s="2">
        <v>4.5</v>
      </c>
      <c r="D68" s="2">
        <v>0</v>
      </c>
      <c r="E68" s="2">
        <v>0</v>
      </c>
      <c r="F68" s="2">
        <v>2</v>
      </c>
      <c r="G68" s="2">
        <v>3</v>
      </c>
      <c r="I68" s="7">
        <f t="shared" si="1"/>
        <v>4.128205128205129</v>
      </c>
    </row>
    <row r="69" spans="1:9" ht="12.75">
      <c r="A69" s="2">
        <v>11</v>
      </c>
      <c r="B69" s="2">
        <v>1</v>
      </c>
      <c r="C69" s="2">
        <v>3.5</v>
      </c>
      <c r="D69" s="2">
        <v>0</v>
      </c>
      <c r="E69" s="2">
        <v>3</v>
      </c>
      <c r="F69" s="2">
        <v>2.5</v>
      </c>
      <c r="G69" s="2">
        <v>1</v>
      </c>
      <c r="I69" s="7">
        <f t="shared" si="1"/>
        <v>3.948717948717949</v>
      </c>
    </row>
    <row r="70" spans="1:9" ht="12.75">
      <c r="A70" s="2">
        <v>14</v>
      </c>
      <c r="B70" s="2">
        <v>1</v>
      </c>
      <c r="C70" s="2">
        <v>3.5</v>
      </c>
      <c r="D70" s="2">
        <v>2.5</v>
      </c>
      <c r="E70" s="2">
        <v>2</v>
      </c>
      <c r="F70" s="2">
        <v>2</v>
      </c>
      <c r="G70" s="2">
        <v>3</v>
      </c>
      <c r="I70" s="7">
        <f t="shared" si="1"/>
        <v>5.0256410256410255</v>
      </c>
    </row>
    <row r="71" spans="1:9" ht="12.75">
      <c r="A71" s="2">
        <v>11.5</v>
      </c>
      <c r="B71" s="2">
        <v>1</v>
      </c>
      <c r="C71" s="2">
        <v>2.5</v>
      </c>
      <c r="D71" s="2">
        <v>2</v>
      </c>
      <c r="E71" s="2">
        <v>2</v>
      </c>
      <c r="F71" s="2">
        <v>3</v>
      </c>
      <c r="G71" s="2">
        <v>1</v>
      </c>
      <c r="I71" s="7">
        <f t="shared" si="1"/>
        <v>4.128205128205129</v>
      </c>
    </row>
    <row r="72" spans="1:9" ht="12.75">
      <c r="A72" s="2">
        <v>11.5</v>
      </c>
      <c r="B72" s="2">
        <v>1</v>
      </c>
      <c r="C72" s="2">
        <v>4.5</v>
      </c>
      <c r="D72" s="2">
        <v>0</v>
      </c>
      <c r="E72" s="2">
        <v>0</v>
      </c>
      <c r="F72" s="2">
        <v>3</v>
      </c>
      <c r="G72" s="2">
        <v>3</v>
      </c>
      <c r="I72" s="7">
        <f t="shared" si="1"/>
        <v>4.128205128205129</v>
      </c>
    </row>
    <row r="73" spans="1:9" ht="12.75">
      <c r="A73" s="2">
        <v>17.5</v>
      </c>
      <c r="B73" s="2">
        <v>2</v>
      </c>
      <c r="C73" s="2">
        <v>4.5</v>
      </c>
      <c r="D73" s="2">
        <v>3</v>
      </c>
      <c r="E73" s="2">
        <v>2</v>
      </c>
      <c r="F73" s="2">
        <v>3</v>
      </c>
      <c r="G73" s="2">
        <v>3</v>
      </c>
      <c r="I73" s="7">
        <f t="shared" si="1"/>
        <v>6.282051282051282</v>
      </c>
    </row>
    <row r="74" spans="1:9" ht="12.75">
      <c r="A74" s="2">
        <v>12.5</v>
      </c>
      <c r="B74" s="2">
        <v>2</v>
      </c>
      <c r="C74" s="2">
        <v>4.5</v>
      </c>
      <c r="D74" s="2">
        <v>0</v>
      </c>
      <c r="E74" s="2">
        <v>0</v>
      </c>
      <c r="F74" s="2">
        <v>3</v>
      </c>
      <c r="G74" s="2">
        <v>3</v>
      </c>
      <c r="I74" s="7">
        <f t="shared" si="1"/>
        <v>4.487179487179487</v>
      </c>
    </row>
    <row r="75" spans="1:9" ht="12.75">
      <c r="A75" s="2">
        <v>10.5</v>
      </c>
      <c r="B75" s="2">
        <v>2</v>
      </c>
      <c r="C75" s="2">
        <v>4.5</v>
      </c>
      <c r="D75" s="2">
        <v>0</v>
      </c>
      <c r="E75" s="2">
        <v>0</v>
      </c>
      <c r="F75" s="2">
        <v>3</v>
      </c>
      <c r="G75" s="2">
        <v>1</v>
      </c>
      <c r="I75" s="7">
        <f t="shared" si="1"/>
        <v>3.769230769230769</v>
      </c>
    </row>
    <row r="76" spans="1:9" ht="12.75">
      <c r="A76" s="2">
        <v>14.5</v>
      </c>
      <c r="B76" s="2">
        <v>2</v>
      </c>
      <c r="C76" s="2">
        <v>4.5</v>
      </c>
      <c r="D76" s="2">
        <v>2</v>
      </c>
      <c r="E76" s="2">
        <v>0</v>
      </c>
      <c r="F76" s="2">
        <v>3</v>
      </c>
      <c r="G76" s="2">
        <v>3</v>
      </c>
      <c r="I76" s="7">
        <f t="shared" si="1"/>
        <v>5.205128205128205</v>
      </c>
    </row>
    <row r="77" spans="1:9" ht="12.75">
      <c r="A77" s="2">
        <v>12.5</v>
      </c>
      <c r="B77" s="2">
        <v>2</v>
      </c>
      <c r="C77" s="2">
        <v>4.5</v>
      </c>
      <c r="D77" s="2">
        <v>0</v>
      </c>
      <c r="E77" s="2">
        <v>0</v>
      </c>
      <c r="F77" s="2">
        <v>3</v>
      </c>
      <c r="G77" s="2">
        <v>3</v>
      </c>
      <c r="I77" s="7">
        <f t="shared" si="1"/>
        <v>4.487179487179487</v>
      </c>
    </row>
    <row r="78" spans="1:9" ht="12.75">
      <c r="A78" s="2">
        <v>12.5</v>
      </c>
      <c r="B78" s="2">
        <v>2</v>
      </c>
      <c r="C78" s="2">
        <v>4.5</v>
      </c>
      <c r="D78" s="2">
        <v>0</v>
      </c>
      <c r="E78" s="2">
        <v>0</v>
      </c>
      <c r="F78" s="2">
        <v>3</v>
      </c>
      <c r="G78" s="2">
        <v>3</v>
      </c>
      <c r="I78" s="7">
        <f t="shared" si="1"/>
        <v>4.487179487179487</v>
      </c>
    </row>
    <row r="79" spans="1:9" ht="12.75">
      <c r="A79" s="2">
        <v>13.5</v>
      </c>
      <c r="B79" s="2">
        <v>1</v>
      </c>
      <c r="C79" s="2">
        <v>4.5</v>
      </c>
      <c r="D79" s="2">
        <v>3</v>
      </c>
      <c r="E79" s="2">
        <v>0</v>
      </c>
      <c r="F79" s="2">
        <v>2</v>
      </c>
      <c r="G79" s="2">
        <v>3</v>
      </c>
      <c r="I79" s="7">
        <f t="shared" si="1"/>
        <v>4.846153846153846</v>
      </c>
    </row>
    <row r="80" spans="1:9" ht="12.75">
      <c r="A80" s="2">
        <v>11</v>
      </c>
      <c r="B80" s="2">
        <v>1</v>
      </c>
      <c r="C80" s="2">
        <v>4.5</v>
      </c>
      <c r="D80" s="2">
        <v>0</v>
      </c>
      <c r="E80" s="2">
        <v>0</v>
      </c>
      <c r="F80" s="2">
        <v>2.5</v>
      </c>
      <c r="G80" s="2">
        <v>3</v>
      </c>
      <c r="I80" s="7">
        <f t="shared" si="1"/>
        <v>3.948717948717949</v>
      </c>
    </row>
    <row r="81" spans="1:9" ht="12.75">
      <c r="A81" s="2">
        <v>11.5</v>
      </c>
      <c r="B81" s="2">
        <v>2</v>
      </c>
      <c r="C81" s="2">
        <v>4.5</v>
      </c>
      <c r="D81" s="2">
        <v>0</v>
      </c>
      <c r="E81" s="2">
        <v>1</v>
      </c>
      <c r="F81" s="2">
        <v>3</v>
      </c>
      <c r="G81" s="2">
        <v>1</v>
      </c>
      <c r="I81" s="7">
        <f t="shared" si="1"/>
        <v>4.128205128205129</v>
      </c>
    </row>
    <row r="82" spans="1:9" ht="12.75">
      <c r="A82" s="2">
        <v>11.5</v>
      </c>
      <c r="B82" s="2">
        <v>1</v>
      </c>
      <c r="C82" s="2">
        <v>4.5</v>
      </c>
      <c r="D82" s="2">
        <v>0</v>
      </c>
      <c r="E82" s="2">
        <v>0</v>
      </c>
      <c r="F82" s="2">
        <v>3</v>
      </c>
      <c r="G82" s="2">
        <v>3</v>
      </c>
      <c r="I82" s="7">
        <f t="shared" si="1"/>
        <v>4.128205128205129</v>
      </c>
    </row>
    <row r="83" spans="1:9" ht="12.75">
      <c r="A83" s="2">
        <v>9</v>
      </c>
      <c r="B83" s="2">
        <v>1</v>
      </c>
      <c r="C83" s="2">
        <v>3</v>
      </c>
      <c r="D83" s="2">
        <v>0.5</v>
      </c>
      <c r="E83" s="2">
        <v>0</v>
      </c>
      <c r="F83" s="2">
        <v>1.5</v>
      </c>
      <c r="G83" s="2">
        <v>3</v>
      </c>
      <c r="I83" s="7">
        <f t="shared" si="1"/>
        <v>3.230769230769231</v>
      </c>
    </row>
    <row r="84" spans="1:9" ht="12.75">
      <c r="A84" s="2">
        <v>15.5</v>
      </c>
      <c r="B84" s="2">
        <v>0</v>
      </c>
      <c r="C84" s="2">
        <v>4.5</v>
      </c>
      <c r="D84" s="2">
        <v>3</v>
      </c>
      <c r="E84" s="2">
        <v>2</v>
      </c>
      <c r="F84" s="2">
        <v>3</v>
      </c>
      <c r="G84" s="2">
        <v>3</v>
      </c>
      <c r="I84" s="7">
        <f t="shared" si="1"/>
        <v>5.564102564102564</v>
      </c>
    </row>
    <row r="85" spans="1:9" ht="12.75">
      <c r="A85" s="2">
        <v>11</v>
      </c>
      <c r="B85" s="2">
        <v>2</v>
      </c>
      <c r="C85" s="2">
        <v>4.5</v>
      </c>
      <c r="D85" s="2">
        <v>0</v>
      </c>
      <c r="E85" s="2">
        <v>0</v>
      </c>
      <c r="F85" s="2">
        <v>1.5</v>
      </c>
      <c r="G85" s="2">
        <v>3</v>
      </c>
      <c r="I85" s="7">
        <f t="shared" si="1"/>
        <v>3.948717948717949</v>
      </c>
    </row>
    <row r="86" spans="1:9" ht="12.75">
      <c r="A86" s="2">
        <v>13.5</v>
      </c>
      <c r="B86" s="2">
        <v>1</v>
      </c>
      <c r="C86" s="2">
        <v>4.5</v>
      </c>
      <c r="D86" s="2">
        <v>0</v>
      </c>
      <c r="E86" s="2">
        <v>2</v>
      </c>
      <c r="F86" s="2">
        <v>3</v>
      </c>
      <c r="G86" s="2">
        <v>3</v>
      </c>
      <c r="I86" s="7">
        <f t="shared" si="1"/>
        <v>4.846153846153846</v>
      </c>
    </row>
    <row r="87" spans="1:9" ht="12.75">
      <c r="A87" s="2">
        <v>16</v>
      </c>
      <c r="B87" s="2">
        <v>2</v>
      </c>
      <c r="C87" s="2">
        <v>4.5</v>
      </c>
      <c r="D87" s="2">
        <v>2</v>
      </c>
      <c r="E87" s="2">
        <v>2</v>
      </c>
      <c r="F87" s="2">
        <v>2.5</v>
      </c>
      <c r="G87" s="2">
        <v>3</v>
      </c>
      <c r="I87" s="7">
        <f t="shared" si="1"/>
        <v>5.743589743589744</v>
      </c>
    </row>
    <row r="88" spans="1:9" ht="12.75">
      <c r="A88" s="2">
        <v>12.5</v>
      </c>
      <c r="B88" s="2">
        <v>2</v>
      </c>
      <c r="C88" s="2">
        <v>4.5</v>
      </c>
      <c r="D88" s="2">
        <v>0</v>
      </c>
      <c r="E88" s="2">
        <v>0</v>
      </c>
      <c r="F88" s="2">
        <v>3</v>
      </c>
      <c r="G88" s="2">
        <v>3</v>
      </c>
      <c r="I88" s="7">
        <f t="shared" si="1"/>
        <v>4.487179487179487</v>
      </c>
    </row>
    <row r="89" spans="1:9" ht="12.75">
      <c r="A89" s="2">
        <v>10.5</v>
      </c>
      <c r="B89" s="2">
        <v>1</v>
      </c>
      <c r="C89" s="2">
        <v>4.5</v>
      </c>
      <c r="D89" s="2">
        <v>3</v>
      </c>
      <c r="E89" s="2">
        <v>2</v>
      </c>
      <c r="F89" s="2">
        <v>0</v>
      </c>
      <c r="G89" s="2">
        <v>0</v>
      </c>
      <c r="I89" s="7">
        <f t="shared" si="1"/>
        <v>3.769230769230769</v>
      </c>
    </row>
    <row r="90" spans="1:9" ht="12.75">
      <c r="A90" s="2">
        <v>12</v>
      </c>
      <c r="B90" s="2">
        <v>2</v>
      </c>
      <c r="C90" s="2">
        <v>4.5</v>
      </c>
      <c r="D90" s="2">
        <v>0</v>
      </c>
      <c r="E90" s="2">
        <v>0</v>
      </c>
      <c r="F90" s="2">
        <v>2.5</v>
      </c>
      <c r="G90" s="2">
        <v>3</v>
      </c>
      <c r="I90" s="7">
        <f t="shared" si="1"/>
        <v>4.307692307692308</v>
      </c>
    </row>
    <row r="91" spans="1:9" ht="12.75">
      <c r="A91" s="2">
        <v>7.5</v>
      </c>
      <c r="B91" s="2">
        <v>1</v>
      </c>
      <c r="C91" s="2">
        <v>3.5</v>
      </c>
      <c r="D91" s="2">
        <v>0</v>
      </c>
      <c r="E91" s="2">
        <v>0</v>
      </c>
      <c r="F91" s="2">
        <v>2</v>
      </c>
      <c r="G91" s="2">
        <v>1</v>
      </c>
      <c r="I91" s="7">
        <f t="shared" si="1"/>
        <v>2.6923076923076925</v>
      </c>
    </row>
    <row r="92" spans="1:9" ht="12.75">
      <c r="A92" s="2">
        <v>14.5</v>
      </c>
      <c r="B92" s="2">
        <v>2</v>
      </c>
      <c r="C92" s="2">
        <v>4.5</v>
      </c>
      <c r="D92" s="2">
        <v>0</v>
      </c>
      <c r="E92" s="2">
        <v>2</v>
      </c>
      <c r="F92" s="2">
        <v>3</v>
      </c>
      <c r="G92" s="2">
        <v>3</v>
      </c>
      <c r="I92" s="7">
        <f t="shared" si="1"/>
        <v>5.205128205128205</v>
      </c>
    </row>
    <row r="93" spans="1:9" ht="12.75">
      <c r="A93" s="2">
        <v>12.5</v>
      </c>
      <c r="B93" s="2">
        <v>2</v>
      </c>
      <c r="C93" s="2">
        <v>4.5</v>
      </c>
      <c r="D93" s="2">
        <v>0</v>
      </c>
      <c r="E93" s="2">
        <v>0</v>
      </c>
      <c r="F93" s="2">
        <v>3</v>
      </c>
      <c r="G93" s="2">
        <v>3</v>
      </c>
      <c r="I93" s="7">
        <f t="shared" si="1"/>
        <v>4.487179487179487</v>
      </c>
    </row>
    <row r="94" spans="1:9" ht="12.75">
      <c r="A94" s="2">
        <v>16.5</v>
      </c>
      <c r="B94" s="2">
        <v>0</v>
      </c>
      <c r="C94" s="2">
        <v>4.5</v>
      </c>
      <c r="D94" s="2">
        <v>4</v>
      </c>
      <c r="E94" s="2">
        <v>3</v>
      </c>
      <c r="F94" s="2">
        <v>2</v>
      </c>
      <c r="G94" s="2">
        <v>3</v>
      </c>
      <c r="I94" s="7">
        <f t="shared" si="1"/>
        <v>5.923076923076923</v>
      </c>
    </row>
    <row r="95" spans="1:9" ht="12.75">
      <c r="A95" s="2">
        <v>15.5</v>
      </c>
      <c r="B95" s="2">
        <v>2</v>
      </c>
      <c r="C95" s="2">
        <v>4.5</v>
      </c>
      <c r="D95" s="2">
        <v>3</v>
      </c>
      <c r="E95" s="2">
        <v>0</v>
      </c>
      <c r="F95" s="2">
        <v>3</v>
      </c>
      <c r="G95" s="2">
        <v>3</v>
      </c>
      <c r="I95" s="7">
        <f t="shared" si="1"/>
        <v>5.564102564102564</v>
      </c>
    </row>
    <row r="96" spans="1:9" ht="12.75">
      <c r="A96" s="2">
        <v>14</v>
      </c>
      <c r="B96" s="2">
        <v>2</v>
      </c>
      <c r="C96" s="2">
        <v>4.5</v>
      </c>
      <c r="D96" s="2">
        <v>1</v>
      </c>
      <c r="E96" s="2">
        <v>2</v>
      </c>
      <c r="F96" s="2">
        <v>1.5</v>
      </c>
      <c r="G96" s="2">
        <v>3</v>
      </c>
      <c r="I96" s="7">
        <f t="shared" si="1"/>
        <v>5.0256410256410255</v>
      </c>
    </row>
    <row r="97" spans="1:9" ht="12.75">
      <c r="A97" s="2">
        <v>11.5</v>
      </c>
      <c r="B97" s="2">
        <v>2</v>
      </c>
      <c r="C97" s="2">
        <v>4.5</v>
      </c>
      <c r="D97" s="2">
        <v>0</v>
      </c>
      <c r="E97" s="2">
        <v>0</v>
      </c>
      <c r="F97" s="2">
        <v>2</v>
      </c>
      <c r="G97" s="2">
        <v>3</v>
      </c>
      <c r="I97" s="7">
        <f t="shared" si="1"/>
        <v>4.128205128205129</v>
      </c>
    </row>
    <row r="98" spans="1:9" ht="12.75">
      <c r="A98" s="2">
        <v>9.5</v>
      </c>
      <c r="B98" s="2">
        <v>1</v>
      </c>
      <c r="C98" s="2">
        <v>4.5</v>
      </c>
      <c r="D98" s="2">
        <v>0</v>
      </c>
      <c r="E98" s="2">
        <v>0</v>
      </c>
      <c r="F98" s="2">
        <v>3</v>
      </c>
      <c r="G98" s="2">
        <v>1</v>
      </c>
      <c r="I98" s="7">
        <f t="shared" si="1"/>
        <v>3.41025641025641</v>
      </c>
    </row>
    <row r="99" spans="1:9" ht="12.75">
      <c r="A99" s="2">
        <v>13</v>
      </c>
      <c r="B99" s="2">
        <v>2</v>
      </c>
      <c r="C99" s="2">
        <v>3.5</v>
      </c>
      <c r="D99" s="2">
        <v>3</v>
      </c>
      <c r="E99" s="2">
        <v>0</v>
      </c>
      <c r="F99" s="2">
        <v>1.5</v>
      </c>
      <c r="G99" s="2">
        <v>3</v>
      </c>
      <c r="I99" s="7">
        <f t="shared" si="1"/>
        <v>4.666666666666666</v>
      </c>
    </row>
    <row r="100" spans="1:9" ht="12.75">
      <c r="A100" s="2">
        <v>12.5</v>
      </c>
      <c r="B100" s="2">
        <v>2</v>
      </c>
      <c r="C100" s="2">
        <v>4.5</v>
      </c>
      <c r="D100" s="2">
        <v>0</v>
      </c>
      <c r="E100" s="2">
        <v>0</v>
      </c>
      <c r="F100" s="2">
        <v>3</v>
      </c>
      <c r="G100" s="2">
        <v>3</v>
      </c>
      <c r="I100" s="7">
        <f t="shared" si="1"/>
        <v>4.487179487179487</v>
      </c>
    </row>
    <row r="101" spans="1:9" ht="12.75">
      <c r="A101" s="2">
        <v>17.5</v>
      </c>
      <c r="B101" s="2">
        <v>2</v>
      </c>
      <c r="C101" s="2">
        <v>4.5</v>
      </c>
      <c r="D101" s="2">
        <v>3</v>
      </c>
      <c r="E101" s="2">
        <v>2</v>
      </c>
      <c r="F101" s="2">
        <v>3</v>
      </c>
      <c r="G101" s="2">
        <v>3</v>
      </c>
      <c r="I101" s="7">
        <f t="shared" si="1"/>
        <v>6.282051282051282</v>
      </c>
    </row>
    <row r="102" spans="1:9" ht="12.75">
      <c r="A102" s="2">
        <v>12.5</v>
      </c>
      <c r="B102" s="2">
        <v>2</v>
      </c>
      <c r="C102" s="2">
        <v>4.5</v>
      </c>
      <c r="D102" s="2">
        <v>0</v>
      </c>
      <c r="E102" s="2">
        <v>0</v>
      </c>
      <c r="F102" s="2">
        <v>3</v>
      </c>
      <c r="G102" s="2">
        <v>3</v>
      </c>
      <c r="I102" s="7">
        <f t="shared" si="1"/>
        <v>4.487179487179487</v>
      </c>
    </row>
    <row r="103" spans="1:9" ht="12.75">
      <c r="A103" s="2">
        <v>12.5</v>
      </c>
      <c r="B103" s="2">
        <v>2</v>
      </c>
      <c r="C103" s="2">
        <v>4.5</v>
      </c>
      <c r="D103" s="2">
        <v>0</v>
      </c>
      <c r="E103" s="2">
        <v>0</v>
      </c>
      <c r="F103" s="2">
        <v>3</v>
      </c>
      <c r="G103" s="2">
        <v>3</v>
      </c>
      <c r="I103" s="7">
        <f t="shared" si="1"/>
        <v>4.487179487179487</v>
      </c>
    </row>
    <row r="104" spans="1:9" ht="12.75">
      <c r="A104" s="2">
        <v>18.5</v>
      </c>
      <c r="B104" s="2">
        <v>2</v>
      </c>
      <c r="C104" s="2">
        <v>4.5</v>
      </c>
      <c r="D104" s="2">
        <v>4</v>
      </c>
      <c r="E104" s="2">
        <v>2</v>
      </c>
      <c r="F104" s="2">
        <v>3</v>
      </c>
      <c r="G104" s="2">
        <v>3</v>
      </c>
      <c r="I104" s="7">
        <f t="shared" si="1"/>
        <v>6.6410256410256405</v>
      </c>
    </row>
    <row r="105" spans="1:9" ht="12.75">
      <c r="A105" s="2">
        <v>14.5</v>
      </c>
      <c r="B105" s="2">
        <v>2</v>
      </c>
      <c r="C105" s="2">
        <v>4.5</v>
      </c>
      <c r="D105" s="2">
        <v>0</v>
      </c>
      <c r="E105" s="2">
        <v>2</v>
      </c>
      <c r="F105" s="2">
        <v>3</v>
      </c>
      <c r="G105" s="2">
        <v>3</v>
      </c>
      <c r="I105" s="7">
        <f t="shared" si="1"/>
        <v>5.205128205128205</v>
      </c>
    </row>
    <row r="106" spans="1:9" ht="12.75">
      <c r="A106" s="2">
        <v>18.5</v>
      </c>
      <c r="B106" s="2">
        <v>2</v>
      </c>
      <c r="C106" s="2">
        <v>4.5</v>
      </c>
      <c r="D106" s="2">
        <v>4</v>
      </c>
      <c r="E106" s="2">
        <v>3</v>
      </c>
      <c r="F106" s="2">
        <v>3</v>
      </c>
      <c r="G106" s="2">
        <v>2</v>
      </c>
      <c r="I106" s="7">
        <f t="shared" si="1"/>
        <v>6.6410256410256405</v>
      </c>
    </row>
    <row r="107" spans="1:9" ht="12.75">
      <c r="A107" s="2">
        <v>16.5</v>
      </c>
      <c r="B107" s="2">
        <v>2</v>
      </c>
      <c r="C107" s="2">
        <v>4.5</v>
      </c>
      <c r="D107" s="2">
        <v>2</v>
      </c>
      <c r="E107" s="2">
        <v>2</v>
      </c>
      <c r="F107" s="2">
        <v>3</v>
      </c>
      <c r="G107" s="2">
        <v>3</v>
      </c>
      <c r="I107" s="7">
        <f t="shared" si="1"/>
        <v>5.923076923076923</v>
      </c>
    </row>
    <row r="108" spans="1:9" ht="12.75">
      <c r="A108" s="2">
        <v>10.5</v>
      </c>
      <c r="B108" s="2">
        <v>2</v>
      </c>
      <c r="C108" s="2">
        <v>4.5</v>
      </c>
      <c r="D108" s="2">
        <v>0</v>
      </c>
      <c r="E108" s="2">
        <v>0</v>
      </c>
      <c r="F108" s="2">
        <v>3</v>
      </c>
      <c r="G108" s="2">
        <v>1</v>
      </c>
      <c r="I108" s="7">
        <f t="shared" si="1"/>
        <v>3.769230769230769</v>
      </c>
    </row>
    <row r="109" spans="1:9" ht="12.75">
      <c r="A109" s="2">
        <v>12</v>
      </c>
      <c r="B109" s="2">
        <v>0</v>
      </c>
      <c r="C109" s="2">
        <v>2</v>
      </c>
      <c r="D109" s="2">
        <v>4</v>
      </c>
      <c r="E109" s="2">
        <v>2</v>
      </c>
      <c r="F109" s="2">
        <v>3</v>
      </c>
      <c r="G109" s="2">
        <v>1</v>
      </c>
      <c r="I109" s="7">
        <f t="shared" si="1"/>
        <v>4.307692307692308</v>
      </c>
    </row>
    <row r="110" spans="1:9" ht="12.75">
      <c r="A110" s="2">
        <v>11.5</v>
      </c>
      <c r="B110" s="2">
        <v>1</v>
      </c>
      <c r="C110" s="2">
        <v>1.5</v>
      </c>
      <c r="D110" s="2">
        <v>4</v>
      </c>
      <c r="E110" s="2">
        <v>1</v>
      </c>
      <c r="F110" s="2">
        <v>3</v>
      </c>
      <c r="G110" s="2">
        <v>1</v>
      </c>
      <c r="I110" s="7">
        <f t="shared" si="1"/>
        <v>4.128205128205129</v>
      </c>
    </row>
    <row r="111" spans="1:9" ht="12.75">
      <c r="A111" s="2">
        <v>10</v>
      </c>
      <c r="B111" s="2">
        <v>1</v>
      </c>
      <c r="C111" s="2">
        <v>1</v>
      </c>
      <c r="D111" s="2">
        <v>3</v>
      </c>
      <c r="E111" s="2">
        <v>2</v>
      </c>
      <c r="F111" s="2">
        <v>2</v>
      </c>
      <c r="G111" s="2">
        <v>1</v>
      </c>
      <c r="I111" s="7">
        <f t="shared" si="1"/>
        <v>3.5897435897435894</v>
      </c>
    </row>
    <row r="112" spans="1:9" ht="12.75">
      <c r="A112" s="2">
        <v>13.5</v>
      </c>
      <c r="B112" s="2">
        <v>2</v>
      </c>
      <c r="C112" s="2">
        <v>3</v>
      </c>
      <c r="D112" s="2">
        <v>3</v>
      </c>
      <c r="E112" s="2">
        <v>2</v>
      </c>
      <c r="F112" s="2">
        <v>2.5</v>
      </c>
      <c r="G112" s="2">
        <v>1</v>
      </c>
      <c r="I112" s="7">
        <f t="shared" si="1"/>
        <v>4.846153846153846</v>
      </c>
    </row>
    <row r="113" spans="1:9" ht="12.75">
      <c r="A113" s="2">
        <v>6.5</v>
      </c>
      <c r="B113" s="2">
        <v>1</v>
      </c>
      <c r="C113" s="2">
        <v>0</v>
      </c>
      <c r="D113" s="2">
        <v>0.5</v>
      </c>
      <c r="E113" s="2">
        <v>2</v>
      </c>
      <c r="F113" s="2">
        <v>3</v>
      </c>
      <c r="G113" s="2">
        <v>0</v>
      </c>
      <c r="I113" s="7">
        <f t="shared" si="1"/>
        <v>2.333333333333333</v>
      </c>
    </row>
    <row r="114" spans="1:9" ht="12.75">
      <c r="A114" s="2">
        <v>14.5</v>
      </c>
      <c r="B114" s="2">
        <v>1</v>
      </c>
      <c r="C114" s="2">
        <v>4.5</v>
      </c>
      <c r="D114" s="2">
        <v>3</v>
      </c>
      <c r="E114" s="2">
        <v>0</v>
      </c>
      <c r="F114" s="2">
        <v>3</v>
      </c>
      <c r="G114" s="2">
        <v>3</v>
      </c>
      <c r="I114" s="7">
        <f t="shared" si="1"/>
        <v>5.205128205128205</v>
      </c>
    </row>
    <row r="115" spans="1:9" ht="12.75">
      <c r="A115" s="2">
        <v>12.5</v>
      </c>
      <c r="B115" s="2">
        <v>2</v>
      </c>
      <c r="C115" s="2">
        <v>4.5</v>
      </c>
      <c r="D115" s="2">
        <v>0</v>
      </c>
      <c r="E115" s="2">
        <v>0</v>
      </c>
      <c r="F115" s="2">
        <v>3</v>
      </c>
      <c r="G115" s="2">
        <v>3</v>
      </c>
      <c r="I115" s="7">
        <f t="shared" si="1"/>
        <v>4.487179487179487</v>
      </c>
    </row>
    <row r="116" spans="1:9" ht="12.75">
      <c r="A116" s="2">
        <v>12</v>
      </c>
      <c r="B116" s="2">
        <v>2</v>
      </c>
      <c r="C116" s="2">
        <v>4.5</v>
      </c>
      <c r="D116" s="2">
        <v>0</v>
      </c>
      <c r="E116" s="2">
        <v>0.5</v>
      </c>
      <c r="F116" s="2">
        <v>2</v>
      </c>
      <c r="G116" s="2">
        <v>3</v>
      </c>
      <c r="I116" s="7">
        <f t="shared" si="1"/>
        <v>4.307692307692308</v>
      </c>
    </row>
    <row r="117" spans="1:9" ht="12.75">
      <c r="A117" s="2">
        <v>5</v>
      </c>
      <c r="B117" s="2">
        <v>2</v>
      </c>
      <c r="C117" s="2">
        <v>0</v>
      </c>
      <c r="D117" s="2">
        <v>0</v>
      </c>
      <c r="E117" s="2">
        <v>0</v>
      </c>
      <c r="F117" s="2">
        <v>3</v>
      </c>
      <c r="G117" s="2">
        <v>0</v>
      </c>
      <c r="I117" s="7">
        <f t="shared" si="1"/>
        <v>1.7948717948717947</v>
      </c>
    </row>
    <row r="118" spans="1:9" ht="12.75">
      <c r="A118" s="2">
        <v>5.5</v>
      </c>
      <c r="B118" s="2">
        <v>0</v>
      </c>
      <c r="C118" s="2">
        <v>2.5</v>
      </c>
      <c r="D118" s="2">
        <v>0</v>
      </c>
      <c r="E118" s="2">
        <v>0</v>
      </c>
      <c r="F118" s="2">
        <v>2</v>
      </c>
      <c r="G118" s="2">
        <v>1</v>
      </c>
      <c r="I118" s="7">
        <f t="shared" si="1"/>
        <v>1.9743589743589745</v>
      </c>
    </row>
    <row r="119" spans="1:9" ht="12.75">
      <c r="A119" s="2">
        <v>15</v>
      </c>
      <c r="B119" s="2">
        <v>1</v>
      </c>
      <c r="C119" s="2">
        <v>2</v>
      </c>
      <c r="D119" s="2">
        <v>4</v>
      </c>
      <c r="E119" s="2">
        <v>2</v>
      </c>
      <c r="F119" s="2">
        <v>3</v>
      </c>
      <c r="G119" s="2">
        <v>3</v>
      </c>
      <c r="I119" s="7">
        <f t="shared" si="1"/>
        <v>5.384615384615385</v>
      </c>
    </row>
    <row r="120" spans="1:9" ht="12.75">
      <c r="A120" s="2">
        <v>12.5</v>
      </c>
      <c r="B120" s="2">
        <v>2</v>
      </c>
      <c r="C120" s="2">
        <v>4.5</v>
      </c>
      <c r="D120" s="2">
        <v>0</v>
      </c>
      <c r="E120" s="2">
        <v>0</v>
      </c>
      <c r="F120" s="2">
        <v>3</v>
      </c>
      <c r="G120" s="2">
        <v>3</v>
      </c>
      <c r="I120" s="7">
        <f t="shared" si="1"/>
        <v>4.487179487179487</v>
      </c>
    </row>
    <row r="121" spans="1:9" ht="12.75">
      <c r="A121" s="2">
        <v>16</v>
      </c>
      <c r="B121" s="2">
        <v>2</v>
      </c>
      <c r="C121" s="2">
        <v>4.5</v>
      </c>
      <c r="D121" s="2">
        <v>3</v>
      </c>
      <c r="E121" s="2">
        <v>2</v>
      </c>
      <c r="F121" s="2">
        <v>1.5</v>
      </c>
      <c r="G121" s="2">
        <v>3</v>
      </c>
      <c r="I121" s="7">
        <f t="shared" si="1"/>
        <v>5.743589743589744</v>
      </c>
    </row>
    <row r="122" spans="1:9" ht="12.75">
      <c r="A122" s="2">
        <v>16.5</v>
      </c>
      <c r="B122" s="2">
        <v>2</v>
      </c>
      <c r="C122" s="2">
        <v>4.5</v>
      </c>
      <c r="D122" s="2">
        <v>2</v>
      </c>
      <c r="E122" s="2">
        <v>2</v>
      </c>
      <c r="F122" s="2">
        <v>3</v>
      </c>
      <c r="G122" s="2">
        <v>3</v>
      </c>
      <c r="I122" s="7">
        <f t="shared" si="1"/>
        <v>5.923076923076923</v>
      </c>
    </row>
    <row r="123" spans="1:9" ht="12.75">
      <c r="A123" s="2">
        <v>15.5</v>
      </c>
      <c r="B123" s="2">
        <v>2</v>
      </c>
      <c r="C123" s="2">
        <v>4.5</v>
      </c>
      <c r="D123" s="2">
        <v>4</v>
      </c>
      <c r="E123" s="2">
        <v>2</v>
      </c>
      <c r="F123" s="2">
        <v>2</v>
      </c>
      <c r="G123" s="2">
        <v>1</v>
      </c>
      <c r="I123" s="7">
        <f t="shared" si="1"/>
        <v>5.564102564102564</v>
      </c>
    </row>
    <row r="124" spans="1:9" ht="12.75">
      <c r="A124" s="2">
        <v>13.5</v>
      </c>
      <c r="B124" s="2">
        <v>2</v>
      </c>
      <c r="C124" s="2">
        <v>4.5</v>
      </c>
      <c r="D124" s="2">
        <v>0</v>
      </c>
      <c r="E124" s="2">
        <v>1</v>
      </c>
      <c r="F124" s="2">
        <v>3</v>
      </c>
      <c r="G124" s="2">
        <v>3</v>
      </c>
      <c r="I124" s="7">
        <f t="shared" si="1"/>
        <v>4.846153846153846</v>
      </c>
    </row>
    <row r="125" spans="1:9" ht="12.75">
      <c r="A125" s="2">
        <v>17.5</v>
      </c>
      <c r="B125" s="2">
        <v>1</v>
      </c>
      <c r="C125" s="2">
        <v>3.5</v>
      </c>
      <c r="D125" s="2">
        <v>4</v>
      </c>
      <c r="E125" s="2">
        <v>3</v>
      </c>
      <c r="F125" s="2">
        <v>3</v>
      </c>
      <c r="G125" s="2">
        <v>3</v>
      </c>
      <c r="I125" s="7">
        <f t="shared" si="1"/>
        <v>6.282051282051282</v>
      </c>
    </row>
    <row r="126" spans="1:9" ht="12.75">
      <c r="A126" s="2">
        <v>14.5</v>
      </c>
      <c r="B126" s="2">
        <v>1</v>
      </c>
      <c r="C126" s="2">
        <v>4.5</v>
      </c>
      <c r="D126" s="2">
        <v>3</v>
      </c>
      <c r="E126" s="2">
        <v>2</v>
      </c>
      <c r="F126" s="2">
        <v>3</v>
      </c>
      <c r="G126" s="2">
        <v>1</v>
      </c>
      <c r="I126" s="7">
        <f t="shared" si="1"/>
        <v>5.205128205128205</v>
      </c>
    </row>
    <row r="127" spans="1:9" ht="12.75">
      <c r="A127" s="2">
        <v>9.5</v>
      </c>
      <c r="B127" s="2">
        <v>1</v>
      </c>
      <c r="C127" s="2">
        <v>4.5</v>
      </c>
      <c r="D127" s="2">
        <v>0</v>
      </c>
      <c r="E127" s="2">
        <v>0</v>
      </c>
      <c r="F127" s="2">
        <v>3</v>
      </c>
      <c r="G127" s="2">
        <v>1</v>
      </c>
      <c r="I127" s="7">
        <f t="shared" si="1"/>
        <v>3.41025641025641</v>
      </c>
    </row>
    <row r="128" spans="1:9" ht="12.75">
      <c r="A128" s="2">
        <v>8</v>
      </c>
      <c r="B128" s="2">
        <v>0</v>
      </c>
      <c r="C128" s="2">
        <v>0</v>
      </c>
      <c r="D128" s="2">
        <v>2</v>
      </c>
      <c r="E128" s="2">
        <v>0</v>
      </c>
      <c r="F128" s="2">
        <v>3</v>
      </c>
      <c r="G128" s="2">
        <v>3</v>
      </c>
      <c r="I128" s="7">
        <f t="shared" si="1"/>
        <v>2.871794871794872</v>
      </c>
    </row>
    <row r="129" spans="1:9" ht="12.75">
      <c r="A129" s="2">
        <v>17.5</v>
      </c>
      <c r="B129" s="2">
        <v>1</v>
      </c>
      <c r="C129" s="2">
        <v>4.5</v>
      </c>
      <c r="D129" s="2">
        <v>4</v>
      </c>
      <c r="E129" s="2">
        <v>2</v>
      </c>
      <c r="F129" s="2">
        <v>3</v>
      </c>
      <c r="G129" s="2">
        <v>3</v>
      </c>
      <c r="I129" s="7">
        <f t="shared" si="1"/>
        <v>6.282051282051282</v>
      </c>
    </row>
    <row r="130" spans="1:9" ht="12.75">
      <c r="A130" s="2">
        <v>19.5</v>
      </c>
      <c r="B130" s="2">
        <v>2</v>
      </c>
      <c r="C130" s="2">
        <v>4.5</v>
      </c>
      <c r="D130" s="2">
        <v>4</v>
      </c>
      <c r="E130" s="2">
        <v>3</v>
      </c>
      <c r="F130" s="2">
        <v>3</v>
      </c>
      <c r="G130" s="2">
        <v>3</v>
      </c>
      <c r="I130" s="7">
        <f t="shared" si="1"/>
        <v>7</v>
      </c>
    </row>
    <row r="131" spans="1:9" ht="12.75">
      <c r="A131" s="2">
        <v>12.5</v>
      </c>
      <c r="B131" s="2">
        <v>2</v>
      </c>
      <c r="C131" s="2">
        <v>4.5</v>
      </c>
      <c r="D131" s="2">
        <v>0</v>
      </c>
      <c r="E131" s="2">
        <v>0</v>
      </c>
      <c r="F131" s="2">
        <v>3</v>
      </c>
      <c r="G131" s="2">
        <v>3</v>
      </c>
      <c r="I131" s="7">
        <f aca="true" t="shared" si="2" ref="I131:I194">A131/19.5*7</f>
        <v>4.487179487179487</v>
      </c>
    </row>
    <row r="132" spans="1:9" ht="12.75">
      <c r="A132" s="2">
        <v>10.5</v>
      </c>
      <c r="B132" s="2">
        <v>1</v>
      </c>
      <c r="C132" s="2">
        <v>3.5</v>
      </c>
      <c r="D132" s="2">
        <v>0</v>
      </c>
      <c r="E132" s="2">
        <v>0</v>
      </c>
      <c r="F132" s="2">
        <v>3</v>
      </c>
      <c r="G132" s="2">
        <v>3</v>
      </c>
      <c r="I132" s="7">
        <f t="shared" si="2"/>
        <v>3.769230769230769</v>
      </c>
    </row>
    <row r="133" spans="1:9" ht="12.75">
      <c r="A133" s="2">
        <v>12</v>
      </c>
      <c r="B133" s="2">
        <v>2</v>
      </c>
      <c r="C133" s="2">
        <v>4.5</v>
      </c>
      <c r="D133" s="2">
        <v>0</v>
      </c>
      <c r="E133" s="2">
        <v>0</v>
      </c>
      <c r="F133" s="2">
        <v>2.5</v>
      </c>
      <c r="G133" s="2">
        <v>3</v>
      </c>
      <c r="I133" s="7">
        <f t="shared" si="2"/>
        <v>4.307692307692308</v>
      </c>
    </row>
    <row r="134" spans="1:9" ht="12.75">
      <c r="A134" s="2">
        <v>15</v>
      </c>
      <c r="B134" s="2">
        <v>1</v>
      </c>
      <c r="C134" s="2">
        <v>4</v>
      </c>
      <c r="D134" s="2">
        <v>1</v>
      </c>
      <c r="E134" s="2">
        <v>3</v>
      </c>
      <c r="F134" s="2">
        <v>3</v>
      </c>
      <c r="G134" s="2">
        <v>3</v>
      </c>
      <c r="I134" s="7">
        <f t="shared" si="2"/>
        <v>5.384615384615385</v>
      </c>
    </row>
    <row r="135" spans="1:9" ht="12.75">
      <c r="A135" s="2">
        <v>16</v>
      </c>
      <c r="B135" s="2">
        <v>2</v>
      </c>
      <c r="C135" s="2">
        <v>4.5</v>
      </c>
      <c r="D135" s="2">
        <v>1.5</v>
      </c>
      <c r="E135" s="2">
        <v>2</v>
      </c>
      <c r="F135" s="2">
        <v>3</v>
      </c>
      <c r="G135" s="2">
        <v>3</v>
      </c>
      <c r="I135" s="7">
        <f t="shared" si="2"/>
        <v>5.743589743589744</v>
      </c>
    </row>
    <row r="136" spans="1:9" ht="12.75">
      <c r="A136" s="2">
        <v>17</v>
      </c>
      <c r="B136" s="2">
        <v>1</v>
      </c>
      <c r="C136" s="2">
        <v>4.5</v>
      </c>
      <c r="D136" s="2">
        <v>3.5</v>
      </c>
      <c r="E136" s="2">
        <v>2</v>
      </c>
      <c r="F136" s="2">
        <v>3</v>
      </c>
      <c r="G136" s="2">
        <v>3</v>
      </c>
      <c r="I136" s="7">
        <f t="shared" si="2"/>
        <v>6.102564102564102</v>
      </c>
    </row>
    <row r="137" spans="1:9" ht="12.75">
      <c r="A137" s="2">
        <v>11</v>
      </c>
      <c r="B137" s="2">
        <v>1</v>
      </c>
      <c r="C137" s="2">
        <v>0</v>
      </c>
      <c r="D137" s="2">
        <v>1</v>
      </c>
      <c r="E137" s="2">
        <v>3</v>
      </c>
      <c r="F137" s="2">
        <v>3</v>
      </c>
      <c r="G137" s="2">
        <v>3</v>
      </c>
      <c r="I137" s="7">
        <f t="shared" si="2"/>
        <v>3.948717948717949</v>
      </c>
    </row>
    <row r="138" spans="1:9" ht="12.75">
      <c r="A138" s="2">
        <v>5.5</v>
      </c>
      <c r="B138" s="2">
        <v>0</v>
      </c>
      <c r="C138" s="2">
        <v>0.5</v>
      </c>
      <c r="D138" s="2">
        <v>1</v>
      </c>
      <c r="E138" s="2">
        <v>2</v>
      </c>
      <c r="F138" s="2">
        <v>1</v>
      </c>
      <c r="G138" s="2">
        <v>1</v>
      </c>
      <c r="I138" s="7">
        <f t="shared" si="2"/>
        <v>1.9743589743589745</v>
      </c>
    </row>
    <row r="139" spans="1:9" ht="12.75">
      <c r="A139" s="2">
        <v>12.5</v>
      </c>
      <c r="B139" s="2">
        <v>1</v>
      </c>
      <c r="C139" s="2">
        <v>4.5</v>
      </c>
      <c r="D139" s="2">
        <v>2</v>
      </c>
      <c r="E139" s="2">
        <v>0</v>
      </c>
      <c r="F139" s="2">
        <v>2</v>
      </c>
      <c r="G139" s="2">
        <v>3</v>
      </c>
      <c r="I139" s="7">
        <f t="shared" si="2"/>
        <v>4.487179487179487</v>
      </c>
    </row>
    <row r="140" spans="1:9" ht="12.75">
      <c r="A140" s="2">
        <v>14.5</v>
      </c>
      <c r="B140" s="2">
        <v>2</v>
      </c>
      <c r="C140" s="2">
        <v>4.5</v>
      </c>
      <c r="D140" s="2">
        <v>2</v>
      </c>
      <c r="E140" s="2">
        <v>0</v>
      </c>
      <c r="F140" s="2">
        <v>3</v>
      </c>
      <c r="G140" s="2">
        <v>3</v>
      </c>
      <c r="I140" s="7">
        <f t="shared" si="2"/>
        <v>5.205128205128205</v>
      </c>
    </row>
    <row r="141" spans="1:9" ht="12.75">
      <c r="A141" s="2">
        <v>11.5</v>
      </c>
      <c r="B141" s="2">
        <v>1</v>
      </c>
      <c r="C141" s="2">
        <v>4.5</v>
      </c>
      <c r="D141" s="2">
        <v>0</v>
      </c>
      <c r="E141" s="2">
        <v>0</v>
      </c>
      <c r="F141" s="2">
        <v>3</v>
      </c>
      <c r="G141" s="2">
        <v>3</v>
      </c>
      <c r="I141" s="7">
        <f t="shared" si="2"/>
        <v>4.128205128205129</v>
      </c>
    </row>
    <row r="142" spans="1:9" ht="12.75">
      <c r="A142" s="2">
        <v>12.5</v>
      </c>
      <c r="B142" s="2">
        <v>2</v>
      </c>
      <c r="C142" s="2">
        <v>4.5</v>
      </c>
      <c r="D142" s="2">
        <v>0</v>
      </c>
      <c r="E142" s="2">
        <v>0</v>
      </c>
      <c r="F142" s="2">
        <v>3</v>
      </c>
      <c r="G142" s="2">
        <v>3</v>
      </c>
      <c r="I142" s="7">
        <f t="shared" si="2"/>
        <v>4.487179487179487</v>
      </c>
    </row>
    <row r="143" spans="1:9" ht="12.75">
      <c r="A143" s="2">
        <v>14.5</v>
      </c>
      <c r="B143" s="2">
        <v>2</v>
      </c>
      <c r="C143" s="2">
        <v>4.5</v>
      </c>
      <c r="D143" s="2">
        <v>0</v>
      </c>
      <c r="E143" s="2">
        <v>2</v>
      </c>
      <c r="F143" s="2">
        <v>3</v>
      </c>
      <c r="G143" s="2">
        <v>3</v>
      </c>
      <c r="I143" s="7">
        <f t="shared" si="2"/>
        <v>5.205128205128205</v>
      </c>
    </row>
    <row r="144" spans="1:9" ht="12.75">
      <c r="A144" s="2">
        <v>11.5</v>
      </c>
      <c r="B144" s="2">
        <v>1</v>
      </c>
      <c r="C144" s="2">
        <v>4.5</v>
      </c>
      <c r="D144" s="2">
        <v>0</v>
      </c>
      <c r="E144" s="2">
        <v>0</v>
      </c>
      <c r="F144" s="2">
        <v>3</v>
      </c>
      <c r="G144" s="2">
        <v>3</v>
      </c>
      <c r="I144" s="7">
        <f t="shared" si="2"/>
        <v>4.128205128205129</v>
      </c>
    </row>
    <row r="145" spans="1:9" ht="12.75">
      <c r="A145" s="2">
        <v>6</v>
      </c>
      <c r="B145" s="2">
        <v>1</v>
      </c>
      <c r="C145" s="2">
        <v>0</v>
      </c>
      <c r="D145" s="2">
        <v>0</v>
      </c>
      <c r="E145" s="2">
        <v>0</v>
      </c>
      <c r="F145" s="2">
        <v>2</v>
      </c>
      <c r="G145" s="2">
        <v>3</v>
      </c>
      <c r="I145" s="7">
        <f t="shared" si="2"/>
        <v>2.153846153846154</v>
      </c>
    </row>
    <row r="146" spans="1:9" ht="12.75">
      <c r="A146" s="2">
        <v>11.5</v>
      </c>
      <c r="B146" s="2">
        <v>1</v>
      </c>
      <c r="C146" s="2">
        <v>4.5</v>
      </c>
      <c r="D146" s="2">
        <v>0</v>
      </c>
      <c r="E146" s="2">
        <v>0</v>
      </c>
      <c r="F146" s="2">
        <v>3</v>
      </c>
      <c r="G146" s="2">
        <v>3</v>
      </c>
      <c r="I146" s="7">
        <f t="shared" si="2"/>
        <v>4.128205128205129</v>
      </c>
    </row>
    <row r="147" spans="1:9" ht="12.75">
      <c r="A147" s="2">
        <v>14.5</v>
      </c>
      <c r="B147" s="2">
        <v>2</v>
      </c>
      <c r="C147" s="2">
        <v>4.5</v>
      </c>
      <c r="D147" s="2">
        <v>0</v>
      </c>
      <c r="E147" s="2">
        <v>2</v>
      </c>
      <c r="F147" s="2">
        <v>3</v>
      </c>
      <c r="G147" s="2">
        <v>3</v>
      </c>
      <c r="I147" s="7">
        <f t="shared" si="2"/>
        <v>5.205128205128205</v>
      </c>
    </row>
    <row r="148" spans="1:9" ht="12.75">
      <c r="A148" s="2">
        <v>12.5</v>
      </c>
      <c r="B148" s="2">
        <v>2</v>
      </c>
      <c r="C148" s="2">
        <v>4.5</v>
      </c>
      <c r="D148" s="2">
        <v>0</v>
      </c>
      <c r="E148" s="2">
        <v>0</v>
      </c>
      <c r="F148" s="2">
        <v>3</v>
      </c>
      <c r="G148" s="2">
        <v>3</v>
      </c>
      <c r="I148" s="7">
        <f t="shared" si="2"/>
        <v>4.487179487179487</v>
      </c>
    </row>
    <row r="149" spans="1:9" ht="12.75">
      <c r="A149" s="2">
        <v>10.5</v>
      </c>
      <c r="B149" s="2">
        <v>2</v>
      </c>
      <c r="C149" s="2">
        <v>3.5</v>
      </c>
      <c r="D149" s="2">
        <v>0</v>
      </c>
      <c r="E149" s="2">
        <v>1</v>
      </c>
      <c r="F149" s="2">
        <v>3</v>
      </c>
      <c r="G149" s="2">
        <v>1</v>
      </c>
      <c r="I149" s="7">
        <f t="shared" si="2"/>
        <v>3.769230769230769</v>
      </c>
    </row>
    <row r="150" spans="1:9" ht="12.75">
      <c r="A150" s="2">
        <v>9.5</v>
      </c>
      <c r="B150" s="2">
        <v>0</v>
      </c>
      <c r="C150" s="2">
        <v>0</v>
      </c>
      <c r="D150" s="2">
        <v>2</v>
      </c>
      <c r="E150" s="2">
        <v>2</v>
      </c>
      <c r="F150" s="2">
        <v>2.5</v>
      </c>
      <c r="G150" s="2">
        <v>3</v>
      </c>
      <c r="I150" s="7">
        <f t="shared" si="2"/>
        <v>3.41025641025641</v>
      </c>
    </row>
    <row r="151" spans="1:9" ht="12.75">
      <c r="A151" s="2">
        <v>12.5</v>
      </c>
      <c r="B151" s="2">
        <v>2</v>
      </c>
      <c r="C151" s="2">
        <v>4.5</v>
      </c>
      <c r="D151" s="2">
        <v>0</v>
      </c>
      <c r="E151" s="2">
        <v>0</v>
      </c>
      <c r="F151" s="2">
        <v>3</v>
      </c>
      <c r="G151" s="2">
        <v>3</v>
      </c>
      <c r="I151" s="7">
        <f t="shared" si="2"/>
        <v>4.487179487179487</v>
      </c>
    </row>
    <row r="152" spans="1:9" ht="12.75">
      <c r="A152" s="2">
        <v>13</v>
      </c>
      <c r="B152" s="2">
        <v>2</v>
      </c>
      <c r="C152" s="2">
        <v>1</v>
      </c>
      <c r="D152" s="2">
        <v>4</v>
      </c>
      <c r="E152" s="2">
        <v>0</v>
      </c>
      <c r="F152" s="2">
        <v>3</v>
      </c>
      <c r="G152" s="2">
        <v>3</v>
      </c>
      <c r="I152" s="7">
        <f t="shared" si="2"/>
        <v>4.666666666666666</v>
      </c>
    </row>
    <row r="153" spans="1:9" ht="12.75">
      <c r="A153" s="2">
        <v>13.5</v>
      </c>
      <c r="B153" s="2">
        <v>2</v>
      </c>
      <c r="C153" s="2">
        <v>4.5</v>
      </c>
      <c r="D153" s="2">
        <v>2</v>
      </c>
      <c r="E153" s="2">
        <v>2</v>
      </c>
      <c r="F153" s="2">
        <v>3</v>
      </c>
      <c r="G153" s="2">
        <v>0</v>
      </c>
      <c r="I153" s="7">
        <f t="shared" si="2"/>
        <v>4.846153846153846</v>
      </c>
    </row>
    <row r="154" spans="1:9" ht="12.75">
      <c r="A154" s="2">
        <v>10</v>
      </c>
      <c r="B154" s="2">
        <v>2</v>
      </c>
      <c r="C154" s="2">
        <v>0</v>
      </c>
      <c r="D154" s="2">
        <v>2</v>
      </c>
      <c r="E154" s="2">
        <v>0</v>
      </c>
      <c r="F154" s="2">
        <v>3</v>
      </c>
      <c r="G154" s="2">
        <v>3</v>
      </c>
      <c r="I154" s="7">
        <f t="shared" si="2"/>
        <v>3.5897435897435894</v>
      </c>
    </row>
    <row r="155" spans="1:9" ht="12.75">
      <c r="A155" s="2">
        <v>11.5</v>
      </c>
      <c r="B155" s="2">
        <v>2</v>
      </c>
      <c r="C155" s="2">
        <v>1.5</v>
      </c>
      <c r="D155" s="2">
        <v>2</v>
      </c>
      <c r="E155" s="2">
        <v>2</v>
      </c>
      <c r="F155" s="2">
        <v>3</v>
      </c>
      <c r="G155" s="2">
        <v>1</v>
      </c>
      <c r="I155" s="7">
        <f t="shared" si="2"/>
        <v>4.128205128205129</v>
      </c>
    </row>
    <row r="156" spans="1:9" ht="12.75">
      <c r="A156" s="2">
        <v>16.5</v>
      </c>
      <c r="B156" s="2">
        <v>1</v>
      </c>
      <c r="C156" s="2">
        <v>4.5</v>
      </c>
      <c r="D156" s="2">
        <v>3</v>
      </c>
      <c r="E156" s="2">
        <v>2</v>
      </c>
      <c r="F156" s="2">
        <v>3</v>
      </c>
      <c r="G156" s="2">
        <v>3</v>
      </c>
      <c r="I156" s="7">
        <f t="shared" si="2"/>
        <v>5.923076923076923</v>
      </c>
    </row>
    <row r="157" spans="1:9" ht="12.75">
      <c r="A157" s="2">
        <v>9.5</v>
      </c>
      <c r="B157" s="2">
        <v>2</v>
      </c>
      <c r="C157" s="2">
        <v>4.5</v>
      </c>
      <c r="D157" s="2">
        <v>0</v>
      </c>
      <c r="E157" s="2">
        <v>0</v>
      </c>
      <c r="F157" s="2">
        <v>2</v>
      </c>
      <c r="G157" s="2">
        <v>1</v>
      </c>
      <c r="I157" s="7">
        <f t="shared" si="2"/>
        <v>3.41025641025641</v>
      </c>
    </row>
    <row r="158" spans="1:9" ht="12.75">
      <c r="A158" s="2">
        <v>15.5</v>
      </c>
      <c r="B158" s="2">
        <v>2</v>
      </c>
      <c r="C158" s="2">
        <v>4.5</v>
      </c>
      <c r="D158" s="2">
        <v>1</v>
      </c>
      <c r="E158" s="2">
        <v>2</v>
      </c>
      <c r="F158" s="2">
        <v>3</v>
      </c>
      <c r="G158" s="2">
        <v>3</v>
      </c>
      <c r="I158" s="7">
        <f t="shared" si="2"/>
        <v>5.564102564102564</v>
      </c>
    </row>
    <row r="159" spans="1:9" ht="12.75">
      <c r="A159" s="2">
        <v>9.5</v>
      </c>
      <c r="B159" s="2">
        <v>2</v>
      </c>
      <c r="C159" s="2">
        <v>4.5</v>
      </c>
      <c r="D159" s="2">
        <v>0</v>
      </c>
      <c r="E159" s="2">
        <v>0</v>
      </c>
      <c r="F159" s="2">
        <v>0</v>
      </c>
      <c r="G159" s="2">
        <v>3</v>
      </c>
      <c r="I159" s="7">
        <f t="shared" si="2"/>
        <v>3.41025641025641</v>
      </c>
    </row>
    <row r="160" spans="1:9" ht="12.75">
      <c r="A160" s="2">
        <v>11</v>
      </c>
      <c r="B160" s="2">
        <v>2</v>
      </c>
      <c r="C160" s="2">
        <v>4.5</v>
      </c>
      <c r="D160" s="2">
        <v>2</v>
      </c>
      <c r="E160" s="2">
        <v>2</v>
      </c>
      <c r="F160" s="2">
        <v>0.5</v>
      </c>
      <c r="G160" s="2">
        <v>0</v>
      </c>
      <c r="I160" s="7">
        <f t="shared" si="2"/>
        <v>3.948717948717949</v>
      </c>
    </row>
    <row r="161" spans="1:9" ht="12.75">
      <c r="A161" s="2">
        <v>12.5</v>
      </c>
      <c r="B161" s="2">
        <v>2</v>
      </c>
      <c r="C161" s="2">
        <v>4.5</v>
      </c>
      <c r="D161" s="2">
        <v>0</v>
      </c>
      <c r="E161" s="2">
        <v>0</v>
      </c>
      <c r="F161" s="2">
        <v>3</v>
      </c>
      <c r="G161" s="2">
        <v>3</v>
      </c>
      <c r="I161" s="7">
        <f t="shared" si="2"/>
        <v>4.487179487179487</v>
      </c>
    </row>
    <row r="162" spans="1:9" ht="12.75">
      <c r="A162" s="2">
        <v>18.5</v>
      </c>
      <c r="B162" s="2">
        <v>2</v>
      </c>
      <c r="C162" s="2">
        <v>4.5</v>
      </c>
      <c r="D162" s="2">
        <v>4</v>
      </c>
      <c r="E162" s="2">
        <v>2</v>
      </c>
      <c r="F162" s="2">
        <v>3</v>
      </c>
      <c r="G162" s="2">
        <v>3</v>
      </c>
      <c r="I162" s="7">
        <f t="shared" si="2"/>
        <v>6.6410256410256405</v>
      </c>
    </row>
    <row r="163" spans="1:9" ht="12.75">
      <c r="A163" s="2">
        <v>6.5</v>
      </c>
      <c r="B163" s="2">
        <v>2</v>
      </c>
      <c r="C163" s="2">
        <v>0.5</v>
      </c>
      <c r="D163" s="2">
        <v>4</v>
      </c>
      <c r="E163" s="2">
        <v>0</v>
      </c>
      <c r="F163" s="2">
        <v>0</v>
      </c>
      <c r="G163" s="2">
        <v>0</v>
      </c>
      <c r="I163" s="7">
        <f t="shared" si="2"/>
        <v>2.333333333333333</v>
      </c>
    </row>
    <row r="164" spans="1:9" ht="12.75">
      <c r="A164" s="2">
        <v>14.5</v>
      </c>
      <c r="B164" s="2">
        <v>2</v>
      </c>
      <c r="C164" s="2">
        <v>4.5</v>
      </c>
      <c r="D164" s="2">
        <v>0</v>
      </c>
      <c r="E164" s="2">
        <v>2</v>
      </c>
      <c r="F164" s="2">
        <v>3</v>
      </c>
      <c r="G164" s="2">
        <v>3</v>
      </c>
      <c r="I164" s="7">
        <f t="shared" si="2"/>
        <v>5.205128205128205</v>
      </c>
    </row>
    <row r="165" spans="1:9" ht="12.75">
      <c r="A165" s="2">
        <v>9.5</v>
      </c>
      <c r="B165" s="2">
        <v>2</v>
      </c>
      <c r="C165" s="2">
        <v>4.5</v>
      </c>
      <c r="D165" s="2">
        <v>0</v>
      </c>
      <c r="E165" s="2">
        <v>2</v>
      </c>
      <c r="F165" s="2">
        <v>0</v>
      </c>
      <c r="G165" s="2">
        <v>1</v>
      </c>
      <c r="I165" s="7">
        <f t="shared" si="2"/>
        <v>3.41025641025641</v>
      </c>
    </row>
    <row r="166" spans="1:9" ht="12.75">
      <c r="A166" s="2">
        <v>12.5</v>
      </c>
      <c r="B166" s="2">
        <v>2</v>
      </c>
      <c r="C166" s="2">
        <v>4.5</v>
      </c>
      <c r="D166" s="2">
        <v>0</v>
      </c>
      <c r="E166" s="2">
        <v>0</v>
      </c>
      <c r="F166" s="2">
        <v>3</v>
      </c>
      <c r="G166" s="2">
        <v>3</v>
      </c>
      <c r="I166" s="7">
        <f t="shared" si="2"/>
        <v>4.487179487179487</v>
      </c>
    </row>
    <row r="167" spans="1:9" ht="12.75">
      <c r="A167" s="2">
        <v>1.5</v>
      </c>
      <c r="B167" s="2">
        <v>1</v>
      </c>
      <c r="C167" s="2">
        <v>0</v>
      </c>
      <c r="D167" s="2">
        <v>0</v>
      </c>
      <c r="E167" s="2">
        <v>0</v>
      </c>
      <c r="F167" s="2">
        <v>0.5</v>
      </c>
      <c r="G167" s="2">
        <v>0</v>
      </c>
      <c r="I167" s="7">
        <f t="shared" si="2"/>
        <v>0.5384615384615385</v>
      </c>
    </row>
    <row r="168" spans="1:9" ht="12.75">
      <c r="A168" s="2">
        <v>9.5</v>
      </c>
      <c r="B168" s="2">
        <v>2</v>
      </c>
      <c r="C168" s="2">
        <v>4.5</v>
      </c>
      <c r="D168" s="2">
        <v>0</v>
      </c>
      <c r="E168" s="2">
        <v>0</v>
      </c>
      <c r="F168" s="2">
        <v>2</v>
      </c>
      <c r="G168" s="2">
        <v>1</v>
      </c>
      <c r="I168" s="7">
        <f t="shared" si="2"/>
        <v>3.41025641025641</v>
      </c>
    </row>
    <row r="169" spans="1:9" ht="12.75">
      <c r="A169" s="2">
        <v>16</v>
      </c>
      <c r="B169" s="2">
        <v>2</v>
      </c>
      <c r="C169" s="2">
        <v>4.5</v>
      </c>
      <c r="D169" s="2">
        <v>2</v>
      </c>
      <c r="E169" s="2">
        <v>2</v>
      </c>
      <c r="F169" s="2">
        <v>2.5</v>
      </c>
      <c r="G169" s="2">
        <v>3</v>
      </c>
      <c r="I169" s="7">
        <f t="shared" si="2"/>
        <v>5.743589743589744</v>
      </c>
    </row>
    <row r="170" spans="1:9" ht="12.75">
      <c r="A170" s="2">
        <v>11</v>
      </c>
      <c r="B170" s="2">
        <v>1</v>
      </c>
      <c r="C170" s="2">
        <v>2</v>
      </c>
      <c r="D170" s="2">
        <v>1</v>
      </c>
      <c r="E170" s="2">
        <v>2</v>
      </c>
      <c r="F170" s="2">
        <v>2</v>
      </c>
      <c r="G170" s="2">
        <v>3</v>
      </c>
      <c r="I170" s="7">
        <f t="shared" si="2"/>
        <v>3.948717948717949</v>
      </c>
    </row>
    <row r="171" spans="1:9" ht="12.75">
      <c r="A171" s="2">
        <v>6.5</v>
      </c>
      <c r="B171" s="2">
        <v>1</v>
      </c>
      <c r="C171" s="2">
        <v>2.5</v>
      </c>
      <c r="D171" s="2">
        <v>0</v>
      </c>
      <c r="E171" s="2">
        <v>0</v>
      </c>
      <c r="F171" s="2">
        <v>2.5</v>
      </c>
      <c r="G171" s="2">
        <v>0.5</v>
      </c>
      <c r="I171" s="7">
        <f t="shared" si="2"/>
        <v>2.333333333333333</v>
      </c>
    </row>
    <row r="172" spans="1:9" ht="12.75">
      <c r="A172" s="2">
        <v>7.5</v>
      </c>
      <c r="B172" s="2">
        <v>1</v>
      </c>
      <c r="C172" s="2">
        <v>4.5</v>
      </c>
      <c r="D172" s="2">
        <v>0</v>
      </c>
      <c r="E172" s="2">
        <v>2</v>
      </c>
      <c r="F172" s="2">
        <v>0</v>
      </c>
      <c r="G172" s="2">
        <v>0</v>
      </c>
      <c r="I172" s="7">
        <f t="shared" si="2"/>
        <v>2.6923076923076925</v>
      </c>
    </row>
    <row r="173" spans="1:9" ht="12.75">
      <c r="A173" s="2">
        <v>17.5</v>
      </c>
      <c r="B173" s="2">
        <v>2</v>
      </c>
      <c r="C173" s="2">
        <v>4.5</v>
      </c>
      <c r="D173" s="2">
        <v>3</v>
      </c>
      <c r="E173" s="2">
        <v>2</v>
      </c>
      <c r="F173" s="2">
        <v>3</v>
      </c>
      <c r="G173" s="2">
        <v>3</v>
      </c>
      <c r="I173" s="7">
        <f t="shared" si="2"/>
        <v>6.282051282051282</v>
      </c>
    </row>
    <row r="174" spans="1:9" ht="12.75">
      <c r="A174" s="2">
        <v>9</v>
      </c>
      <c r="B174" s="2">
        <v>0</v>
      </c>
      <c r="C174" s="2">
        <v>1</v>
      </c>
      <c r="D174" s="2">
        <v>2</v>
      </c>
      <c r="E174" s="2">
        <v>2</v>
      </c>
      <c r="F174" s="2">
        <v>3</v>
      </c>
      <c r="G174" s="2">
        <v>1</v>
      </c>
      <c r="I174" s="7">
        <f t="shared" si="2"/>
        <v>3.230769230769231</v>
      </c>
    </row>
    <row r="175" spans="1:9" ht="12.75">
      <c r="A175" s="2">
        <v>4</v>
      </c>
      <c r="B175" s="2">
        <v>2</v>
      </c>
      <c r="C175" s="2">
        <v>0</v>
      </c>
      <c r="D175" s="2">
        <v>1</v>
      </c>
      <c r="E175" s="2">
        <v>1</v>
      </c>
      <c r="F175" s="2">
        <v>0</v>
      </c>
      <c r="G175" s="2">
        <v>0</v>
      </c>
      <c r="I175" s="7">
        <f t="shared" si="2"/>
        <v>1.435897435897436</v>
      </c>
    </row>
    <row r="176" spans="1:9" ht="12.75">
      <c r="A176" s="2">
        <v>1</v>
      </c>
      <c r="B176" s="2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I176" s="7">
        <f t="shared" si="2"/>
        <v>0.358974358974359</v>
      </c>
    </row>
    <row r="177" spans="1:9" ht="12.75">
      <c r="A177" s="2">
        <v>13.5</v>
      </c>
      <c r="B177" s="2">
        <v>1</v>
      </c>
      <c r="C177" s="2">
        <v>4.5</v>
      </c>
      <c r="D177" s="2">
        <v>0</v>
      </c>
      <c r="E177" s="2">
        <v>3</v>
      </c>
      <c r="F177" s="2">
        <v>2</v>
      </c>
      <c r="G177" s="2">
        <v>3</v>
      </c>
      <c r="I177" s="7">
        <f t="shared" si="2"/>
        <v>4.846153846153846</v>
      </c>
    </row>
    <row r="178" spans="1:9" ht="12.75">
      <c r="A178" s="2">
        <v>7.5</v>
      </c>
      <c r="B178" s="2">
        <v>1</v>
      </c>
      <c r="C178" s="2">
        <v>3.5</v>
      </c>
      <c r="D178" s="2">
        <v>0</v>
      </c>
      <c r="E178" s="2">
        <v>0</v>
      </c>
      <c r="F178" s="2">
        <v>2</v>
      </c>
      <c r="G178" s="2">
        <v>1</v>
      </c>
      <c r="I178" s="7">
        <f t="shared" si="2"/>
        <v>2.6923076923076925</v>
      </c>
    </row>
    <row r="179" spans="1:9" ht="12.75">
      <c r="A179" s="2">
        <v>12.5</v>
      </c>
      <c r="B179" s="2">
        <v>2</v>
      </c>
      <c r="C179" s="2">
        <v>4.5</v>
      </c>
      <c r="D179" s="2">
        <v>0</v>
      </c>
      <c r="E179" s="2">
        <v>0</v>
      </c>
      <c r="F179" s="2">
        <v>3</v>
      </c>
      <c r="G179" s="2">
        <v>3</v>
      </c>
      <c r="I179" s="7">
        <f t="shared" si="2"/>
        <v>4.487179487179487</v>
      </c>
    </row>
    <row r="180" spans="1:9" ht="12.75">
      <c r="A180" s="2">
        <v>13.5</v>
      </c>
      <c r="B180" s="2">
        <v>2</v>
      </c>
      <c r="C180" s="2">
        <v>4</v>
      </c>
      <c r="D180" s="2">
        <v>2</v>
      </c>
      <c r="E180" s="2">
        <v>0</v>
      </c>
      <c r="F180" s="2">
        <v>2.5</v>
      </c>
      <c r="G180" s="2">
        <v>3</v>
      </c>
      <c r="I180" s="7">
        <f t="shared" si="2"/>
        <v>4.846153846153846</v>
      </c>
    </row>
    <row r="181" spans="1:9" ht="12.75">
      <c r="A181" s="2">
        <v>12</v>
      </c>
      <c r="B181" s="2">
        <v>2</v>
      </c>
      <c r="C181" s="2">
        <v>4</v>
      </c>
      <c r="D181" s="2">
        <v>0</v>
      </c>
      <c r="E181" s="2">
        <v>0</v>
      </c>
      <c r="F181" s="2">
        <v>3</v>
      </c>
      <c r="G181" s="2">
        <v>3</v>
      </c>
      <c r="I181" s="7">
        <f t="shared" si="2"/>
        <v>4.307692307692308</v>
      </c>
    </row>
    <row r="182" spans="1:9" ht="12.75">
      <c r="A182" s="2">
        <v>11</v>
      </c>
      <c r="B182" s="2">
        <v>1</v>
      </c>
      <c r="C182" s="2">
        <v>0</v>
      </c>
      <c r="D182" s="2">
        <v>1</v>
      </c>
      <c r="E182" s="2">
        <v>3</v>
      </c>
      <c r="F182" s="2">
        <v>3</v>
      </c>
      <c r="G182" s="2">
        <v>3</v>
      </c>
      <c r="I182" s="7">
        <f t="shared" si="2"/>
        <v>3.948717948717949</v>
      </c>
    </row>
    <row r="183" spans="1:9" ht="12.75">
      <c r="A183" s="2">
        <v>12.5</v>
      </c>
      <c r="B183" s="2">
        <v>0</v>
      </c>
      <c r="C183" s="2">
        <v>1.5</v>
      </c>
      <c r="D183" s="2">
        <v>3</v>
      </c>
      <c r="E183" s="2">
        <v>2</v>
      </c>
      <c r="F183" s="2">
        <v>3</v>
      </c>
      <c r="G183" s="2">
        <v>3</v>
      </c>
      <c r="I183" s="7">
        <f t="shared" si="2"/>
        <v>4.487179487179487</v>
      </c>
    </row>
    <row r="184" spans="1:9" ht="12.75">
      <c r="A184" s="2">
        <v>13.5</v>
      </c>
      <c r="B184" s="2">
        <v>1</v>
      </c>
      <c r="C184" s="2">
        <v>4.5</v>
      </c>
      <c r="D184" s="2">
        <v>0</v>
      </c>
      <c r="E184" s="2">
        <v>2</v>
      </c>
      <c r="F184" s="2">
        <v>3</v>
      </c>
      <c r="G184" s="2">
        <v>3</v>
      </c>
      <c r="I184" s="7">
        <f t="shared" si="2"/>
        <v>4.846153846153846</v>
      </c>
    </row>
    <row r="185" spans="1:9" ht="12.75">
      <c r="A185" s="2">
        <v>9.5</v>
      </c>
      <c r="B185" s="2">
        <v>2</v>
      </c>
      <c r="C185" s="2">
        <v>3</v>
      </c>
      <c r="D185" s="2">
        <v>0</v>
      </c>
      <c r="E185" s="2">
        <v>2</v>
      </c>
      <c r="F185" s="2">
        <v>1.5</v>
      </c>
      <c r="G185" s="2">
        <v>1</v>
      </c>
      <c r="I185" s="7">
        <f t="shared" si="2"/>
        <v>3.41025641025641</v>
      </c>
    </row>
    <row r="186" spans="1:9" ht="12.75">
      <c r="A186" s="2">
        <v>5.5</v>
      </c>
      <c r="B186" s="2">
        <v>1</v>
      </c>
      <c r="C186" s="2">
        <v>2</v>
      </c>
      <c r="D186" s="2">
        <v>1</v>
      </c>
      <c r="E186" s="2">
        <v>0</v>
      </c>
      <c r="F186" s="2">
        <v>1.5</v>
      </c>
      <c r="G186" s="2">
        <v>0</v>
      </c>
      <c r="I186" s="7">
        <f t="shared" si="2"/>
        <v>1.9743589743589745</v>
      </c>
    </row>
    <row r="187" spans="1:9" ht="12.75">
      <c r="A187" s="2">
        <v>7.5</v>
      </c>
      <c r="B187" s="2">
        <v>2</v>
      </c>
      <c r="C187" s="2">
        <v>1</v>
      </c>
      <c r="D187" s="2">
        <v>1</v>
      </c>
      <c r="E187" s="2">
        <v>0</v>
      </c>
      <c r="F187" s="2">
        <v>2.5</v>
      </c>
      <c r="G187" s="2">
        <v>1</v>
      </c>
      <c r="I187" s="7">
        <f t="shared" si="2"/>
        <v>2.6923076923076925</v>
      </c>
    </row>
    <row r="188" spans="1:9" ht="12.75">
      <c r="A188" s="2">
        <v>17.5</v>
      </c>
      <c r="B188" s="2">
        <v>2</v>
      </c>
      <c r="C188" s="2">
        <v>4.5</v>
      </c>
      <c r="D188" s="2">
        <v>3</v>
      </c>
      <c r="E188" s="2">
        <v>2</v>
      </c>
      <c r="F188" s="2">
        <v>3</v>
      </c>
      <c r="G188" s="2">
        <v>3</v>
      </c>
      <c r="I188" s="7">
        <f t="shared" si="2"/>
        <v>6.282051282051282</v>
      </c>
    </row>
    <row r="189" spans="1:9" ht="12.75">
      <c r="A189" s="2">
        <v>8.5</v>
      </c>
      <c r="B189" s="2">
        <v>1</v>
      </c>
      <c r="C189" s="2">
        <v>4.5</v>
      </c>
      <c r="D189" s="2">
        <v>0</v>
      </c>
      <c r="E189" s="2">
        <v>0</v>
      </c>
      <c r="F189" s="2">
        <v>2</v>
      </c>
      <c r="G189" s="2">
        <v>1</v>
      </c>
      <c r="I189" s="7">
        <f t="shared" si="2"/>
        <v>3.051282051282051</v>
      </c>
    </row>
    <row r="190" spans="1:9" ht="12.75">
      <c r="A190" s="2">
        <v>12</v>
      </c>
      <c r="B190" s="2">
        <v>2</v>
      </c>
      <c r="C190" s="2">
        <v>4</v>
      </c>
      <c r="D190" s="2">
        <v>0</v>
      </c>
      <c r="E190" s="2">
        <v>0</v>
      </c>
      <c r="F190" s="2">
        <v>3</v>
      </c>
      <c r="G190" s="2">
        <v>3</v>
      </c>
      <c r="I190" s="7">
        <f t="shared" si="2"/>
        <v>4.307692307692308</v>
      </c>
    </row>
    <row r="191" spans="1:9" ht="12.75">
      <c r="A191" s="2">
        <v>7</v>
      </c>
      <c r="B191" s="2">
        <v>0</v>
      </c>
      <c r="C191" s="2">
        <v>0</v>
      </c>
      <c r="D191" s="2">
        <v>2</v>
      </c>
      <c r="E191" s="2">
        <v>1</v>
      </c>
      <c r="F191" s="2">
        <v>1</v>
      </c>
      <c r="G191" s="2">
        <v>3</v>
      </c>
      <c r="I191" s="7">
        <f t="shared" si="2"/>
        <v>2.5128205128205128</v>
      </c>
    </row>
    <row r="192" spans="1:9" ht="12.75">
      <c r="A192" s="2">
        <v>9.5</v>
      </c>
      <c r="B192" s="2">
        <v>1</v>
      </c>
      <c r="C192" s="2">
        <v>2.5</v>
      </c>
      <c r="D192" s="2">
        <v>3</v>
      </c>
      <c r="E192" s="2">
        <v>0</v>
      </c>
      <c r="F192" s="2">
        <v>3</v>
      </c>
      <c r="G192" s="2">
        <v>0</v>
      </c>
      <c r="I192" s="7">
        <f t="shared" si="2"/>
        <v>3.41025641025641</v>
      </c>
    </row>
    <row r="193" spans="1:9" ht="12.75">
      <c r="A193" s="2">
        <v>16.5</v>
      </c>
      <c r="B193" s="2">
        <v>2</v>
      </c>
      <c r="C193" s="2">
        <v>4.5</v>
      </c>
      <c r="D193" s="2">
        <v>3</v>
      </c>
      <c r="E193" s="2">
        <v>1</v>
      </c>
      <c r="F193" s="2">
        <v>3</v>
      </c>
      <c r="G193" s="2">
        <v>3</v>
      </c>
      <c r="I193" s="7">
        <f t="shared" si="2"/>
        <v>5.923076923076923</v>
      </c>
    </row>
    <row r="194" spans="1:9" ht="12.75">
      <c r="A194" s="2">
        <v>5</v>
      </c>
      <c r="B194" s="2">
        <v>2</v>
      </c>
      <c r="C194" s="2">
        <v>0</v>
      </c>
      <c r="D194" s="2">
        <v>2</v>
      </c>
      <c r="E194" s="2">
        <v>0</v>
      </c>
      <c r="F194" s="2">
        <v>1</v>
      </c>
      <c r="G194" s="2">
        <v>0</v>
      </c>
      <c r="I194" s="7">
        <f t="shared" si="2"/>
        <v>1.7948717948717947</v>
      </c>
    </row>
    <row r="195" spans="1:9" ht="12.75">
      <c r="A195" s="2">
        <v>6</v>
      </c>
      <c r="B195" s="2">
        <v>1</v>
      </c>
      <c r="C195" s="2">
        <v>1</v>
      </c>
      <c r="D195" s="2">
        <v>0</v>
      </c>
      <c r="E195" s="2">
        <v>0</v>
      </c>
      <c r="F195" s="2">
        <v>3</v>
      </c>
      <c r="G195" s="2">
        <v>1</v>
      </c>
      <c r="I195" s="7">
        <f aca="true" t="shared" si="3" ref="I195:I257">A195/19.5*7</f>
        <v>2.153846153846154</v>
      </c>
    </row>
    <row r="196" spans="1:9" ht="12.75">
      <c r="A196" s="2">
        <v>7</v>
      </c>
      <c r="B196" s="2">
        <v>1</v>
      </c>
      <c r="C196" s="2">
        <v>0</v>
      </c>
      <c r="D196" s="2">
        <v>0</v>
      </c>
      <c r="E196" s="2">
        <v>0</v>
      </c>
      <c r="F196" s="2">
        <v>3</v>
      </c>
      <c r="G196" s="2">
        <v>3</v>
      </c>
      <c r="I196" s="7">
        <f t="shared" si="3"/>
        <v>2.5128205128205128</v>
      </c>
    </row>
    <row r="197" spans="1:9" ht="12.75">
      <c r="A197" s="2">
        <v>4.5</v>
      </c>
      <c r="B197" s="2">
        <v>1</v>
      </c>
      <c r="C197" s="2">
        <v>0.5</v>
      </c>
      <c r="D197" s="2">
        <v>0</v>
      </c>
      <c r="E197" s="2">
        <v>0</v>
      </c>
      <c r="F197" s="2">
        <v>0</v>
      </c>
      <c r="G197" s="2">
        <v>3</v>
      </c>
      <c r="I197" s="7">
        <f t="shared" si="3"/>
        <v>1.6153846153846154</v>
      </c>
    </row>
    <row r="198" spans="1:9" ht="12.75">
      <c r="A198" s="2">
        <v>8</v>
      </c>
      <c r="B198" s="2">
        <v>1</v>
      </c>
      <c r="C198" s="2">
        <v>0</v>
      </c>
      <c r="D198" s="2">
        <v>2</v>
      </c>
      <c r="E198" s="2">
        <v>0</v>
      </c>
      <c r="F198" s="2">
        <v>2</v>
      </c>
      <c r="G198" s="2">
        <v>3</v>
      </c>
      <c r="I198" s="7">
        <f t="shared" si="3"/>
        <v>2.871794871794872</v>
      </c>
    </row>
    <row r="199" spans="1:9" ht="12.75">
      <c r="A199" s="2">
        <v>12.5</v>
      </c>
      <c r="B199" s="2">
        <v>1</v>
      </c>
      <c r="C199" s="2">
        <v>4.5</v>
      </c>
      <c r="D199" s="2">
        <v>3</v>
      </c>
      <c r="E199" s="2">
        <v>0</v>
      </c>
      <c r="F199" s="2">
        <v>3</v>
      </c>
      <c r="G199" s="2">
        <v>1</v>
      </c>
      <c r="I199" s="7">
        <f t="shared" si="3"/>
        <v>4.487179487179487</v>
      </c>
    </row>
    <row r="200" spans="1:9" ht="12.75">
      <c r="A200" s="2">
        <v>17.5</v>
      </c>
      <c r="B200" s="2">
        <v>2</v>
      </c>
      <c r="C200" s="2">
        <v>4.5</v>
      </c>
      <c r="D200" s="2">
        <v>3</v>
      </c>
      <c r="E200" s="2">
        <v>2</v>
      </c>
      <c r="F200" s="2">
        <v>3</v>
      </c>
      <c r="G200" s="2">
        <v>3</v>
      </c>
      <c r="I200" s="7">
        <f t="shared" si="3"/>
        <v>6.282051282051282</v>
      </c>
    </row>
    <row r="201" spans="1:9" ht="12.75">
      <c r="A201" s="2">
        <v>16.5</v>
      </c>
      <c r="B201" s="2">
        <v>2</v>
      </c>
      <c r="C201" s="2">
        <v>4</v>
      </c>
      <c r="D201" s="2">
        <v>4</v>
      </c>
      <c r="E201" s="2">
        <v>0.5</v>
      </c>
      <c r="F201" s="2">
        <v>3</v>
      </c>
      <c r="G201" s="2">
        <v>3</v>
      </c>
      <c r="I201" s="7">
        <f t="shared" si="3"/>
        <v>5.923076923076923</v>
      </c>
    </row>
    <row r="202" spans="1:9" ht="12.75">
      <c r="A202" s="2">
        <v>1</v>
      </c>
      <c r="B202" s="2">
        <v>1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I202" s="7">
        <f t="shared" si="3"/>
        <v>0.358974358974359</v>
      </c>
    </row>
    <row r="203" spans="1:9" ht="12.75">
      <c r="A203" s="2">
        <v>6.5</v>
      </c>
      <c r="B203" s="2">
        <v>0</v>
      </c>
      <c r="C203" s="2">
        <v>0</v>
      </c>
      <c r="D203" s="2">
        <v>3</v>
      </c>
      <c r="E203" s="2">
        <v>2</v>
      </c>
      <c r="F203" s="2">
        <v>1.5</v>
      </c>
      <c r="G203" s="2">
        <v>0</v>
      </c>
      <c r="I203" s="7">
        <f t="shared" si="3"/>
        <v>2.333333333333333</v>
      </c>
    </row>
    <row r="204" spans="1:9" ht="12.75">
      <c r="A204" s="2">
        <v>12</v>
      </c>
      <c r="B204" s="2">
        <v>2</v>
      </c>
      <c r="C204" s="2">
        <v>1</v>
      </c>
      <c r="D204" s="2">
        <v>3</v>
      </c>
      <c r="E204" s="2">
        <v>0</v>
      </c>
      <c r="F204" s="2">
        <v>3</v>
      </c>
      <c r="G204" s="2">
        <v>3</v>
      </c>
      <c r="I204" s="7">
        <f t="shared" si="3"/>
        <v>4.307692307692308</v>
      </c>
    </row>
    <row r="205" spans="1:9" ht="12.75">
      <c r="A205" s="2">
        <v>10</v>
      </c>
      <c r="B205" s="2">
        <v>1</v>
      </c>
      <c r="C205" s="2">
        <v>1.5</v>
      </c>
      <c r="D205" s="2">
        <v>3</v>
      </c>
      <c r="E205" s="2">
        <v>2</v>
      </c>
      <c r="F205" s="2">
        <v>2.5</v>
      </c>
      <c r="G205" s="2">
        <v>0</v>
      </c>
      <c r="I205" s="7">
        <f t="shared" si="3"/>
        <v>3.5897435897435894</v>
      </c>
    </row>
    <row r="206" spans="1:9" ht="12.75">
      <c r="A206" s="2">
        <v>7</v>
      </c>
      <c r="B206" s="2">
        <v>0</v>
      </c>
      <c r="C206" s="2">
        <v>1.5</v>
      </c>
      <c r="D206" s="2">
        <v>2</v>
      </c>
      <c r="E206" s="2">
        <v>2</v>
      </c>
      <c r="F206" s="2">
        <v>1.5</v>
      </c>
      <c r="G206" s="2">
        <v>0</v>
      </c>
      <c r="I206" s="7">
        <f t="shared" si="3"/>
        <v>2.5128205128205128</v>
      </c>
    </row>
    <row r="207" spans="1:9" ht="12.75">
      <c r="A207" s="2">
        <v>12.5</v>
      </c>
      <c r="B207" s="2">
        <v>1</v>
      </c>
      <c r="C207" s="2">
        <v>4.5</v>
      </c>
      <c r="D207" s="2">
        <v>3</v>
      </c>
      <c r="E207" s="2">
        <v>0</v>
      </c>
      <c r="F207" s="2">
        <v>3</v>
      </c>
      <c r="G207" s="2">
        <v>1</v>
      </c>
      <c r="I207" s="7">
        <f t="shared" si="3"/>
        <v>4.487179487179487</v>
      </c>
    </row>
    <row r="208" spans="1:9" ht="12.75">
      <c r="A208" s="2">
        <v>10</v>
      </c>
      <c r="B208" s="2">
        <v>1</v>
      </c>
      <c r="C208" s="2">
        <v>3</v>
      </c>
      <c r="D208" s="2">
        <v>0</v>
      </c>
      <c r="E208" s="2">
        <v>0</v>
      </c>
      <c r="F208" s="2">
        <v>3</v>
      </c>
      <c r="G208" s="2">
        <v>3</v>
      </c>
      <c r="I208" s="7">
        <f t="shared" si="3"/>
        <v>3.5897435897435894</v>
      </c>
    </row>
    <row r="209" spans="1:9" ht="12.75">
      <c r="A209" s="2">
        <v>5.5</v>
      </c>
      <c r="B209" s="2">
        <v>1</v>
      </c>
      <c r="C209" s="2">
        <v>3.5</v>
      </c>
      <c r="D209" s="2">
        <v>0</v>
      </c>
      <c r="E209" s="2">
        <v>0</v>
      </c>
      <c r="F209" s="2">
        <v>0</v>
      </c>
      <c r="G209" s="2">
        <v>1</v>
      </c>
      <c r="I209" s="7">
        <f t="shared" si="3"/>
        <v>1.9743589743589745</v>
      </c>
    </row>
    <row r="210" spans="1:9" ht="12.75">
      <c r="A210" s="2">
        <v>11</v>
      </c>
      <c r="B210" s="2">
        <v>1</v>
      </c>
      <c r="C210" s="2">
        <v>4.5</v>
      </c>
      <c r="D210" s="2">
        <v>1</v>
      </c>
      <c r="E210" s="2">
        <v>2</v>
      </c>
      <c r="F210" s="2">
        <v>2.5</v>
      </c>
      <c r="G210" s="2">
        <v>0</v>
      </c>
      <c r="I210" s="7">
        <f t="shared" si="3"/>
        <v>3.948717948717949</v>
      </c>
    </row>
    <row r="211" spans="1:9" ht="12.75">
      <c r="A211" s="2">
        <v>13.5</v>
      </c>
      <c r="B211" s="2">
        <v>2</v>
      </c>
      <c r="C211" s="2">
        <v>4.5</v>
      </c>
      <c r="D211" s="2">
        <v>2</v>
      </c>
      <c r="E211" s="2">
        <v>2</v>
      </c>
      <c r="F211" s="2">
        <v>0</v>
      </c>
      <c r="G211" s="2">
        <v>3</v>
      </c>
      <c r="I211" s="7">
        <f t="shared" si="3"/>
        <v>4.846153846153846</v>
      </c>
    </row>
    <row r="212" spans="1:9" ht="12.75">
      <c r="A212" s="2">
        <v>5.5</v>
      </c>
      <c r="B212" s="2">
        <v>1</v>
      </c>
      <c r="C212" s="2">
        <v>2.5</v>
      </c>
      <c r="D212" s="2">
        <v>0</v>
      </c>
      <c r="E212" s="2">
        <v>0</v>
      </c>
      <c r="F212" s="2">
        <v>2</v>
      </c>
      <c r="G212" s="2">
        <v>0</v>
      </c>
      <c r="I212" s="7">
        <f t="shared" si="3"/>
        <v>1.9743589743589745</v>
      </c>
    </row>
    <row r="213" spans="1:9" ht="12.75">
      <c r="A213" s="2">
        <v>4</v>
      </c>
      <c r="B213" s="2">
        <v>1</v>
      </c>
      <c r="C213" s="2">
        <v>0</v>
      </c>
      <c r="D213" s="2">
        <v>0</v>
      </c>
      <c r="E213" s="2">
        <v>0</v>
      </c>
      <c r="F213" s="2">
        <v>3</v>
      </c>
      <c r="G213" s="2">
        <v>0</v>
      </c>
      <c r="I213" s="7">
        <f t="shared" si="3"/>
        <v>1.435897435897436</v>
      </c>
    </row>
    <row r="214" spans="1:9" ht="12.75">
      <c r="A214" s="2">
        <v>6.5</v>
      </c>
      <c r="B214" s="2">
        <v>1</v>
      </c>
      <c r="C214" s="2">
        <v>0</v>
      </c>
      <c r="D214" s="2">
        <v>3</v>
      </c>
      <c r="E214" s="2">
        <v>0</v>
      </c>
      <c r="F214" s="2">
        <v>1.5</v>
      </c>
      <c r="G214" s="2">
        <v>1</v>
      </c>
      <c r="I214" s="7">
        <f t="shared" si="3"/>
        <v>2.333333333333333</v>
      </c>
    </row>
    <row r="215" spans="1:9" ht="12.75">
      <c r="A215" s="2">
        <v>16.5</v>
      </c>
      <c r="B215" s="2">
        <v>2</v>
      </c>
      <c r="C215" s="2">
        <v>4.5</v>
      </c>
      <c r="D215" s="2">
        <v>3</v>
      </c>
      <c r="E215" s="2">
        <v>2</v>
      </c>
      <c r="F215" s="2">
        <v>2</v>
      </c>
      <c r="G215" s="2">
        <v>3</v>
      </c>
      <c r="I215" s="7">
        <f t="shared" si="3"/>
        <v>5.923076923076923</v>
      </c>
    </row>
    <row r="216" spans="1:9" ht="12.75">
      <c r="A216" s="2">
        <v>7.5</v>
      </c>
      <c r="B216" s="2">
        <v>0</v>
      </c>
      <c r="C216" s="2">
        <v>1.5</v>
      </c>
      <c r="D216" s="2">
        <v>2</v>
      </c>
      <c r="E216" s="2">
        <v>2</v>
      </c>
      <c r="F216" s="2">
        <v>2</v>
      </c>
      <c r="G216" s="2">
        <v>0</v>
      </c>
      <c r="I216" s="7">
        <f t="shared" si="3"/>
        <v>2.6923076923076925</v>
      </c>
    </row>
    <row r="217" spans="1:9" ht="12.75">
      <c r="A217" s="2">
        <v>1.5</v>
      </c>
      <c r="B217" s="2">
        <v>1</v>
      </c>
      <c r="C217" s="2">
        <v>0</v>
      </c>
      <c r="D217" s="2">
        <v>0</v>
      </c>
      <c r="E217" s="2">
        <v>0</v>
      </c>
      <c r="F217" s="2">
        <v>0</v>
      </c>
      <c r="G217" s="2">
        <v>0.5</v>
      </c>
      <c r="I217" s="7">
        <f t="shared" si="3"/>
        <v>0.5384615384615385</v>
      </c>
    </row>
    <row r="218" spans="1:9" ht="12.75">
      <c r="A218" s="2">
        <v>8</v>
      </c>
      <c r="B218" s="2">
        <v>1</v>
      </c>
      <c r="C218" s="2">
        <v>0</v>
      </c>
      <c r="D218" s="2">
        <v>3</v>
      </c>
      <c r="E218" s="2">
        <v>2</v>
      </c>
      <c r="F218" s="2">
        <v>2</v>
      </c>
      <c r="G218" s="2">
        <v>0</v>
      </c>
      <c r="I218" s="7">
        <f t="shared" si="3"/>
        <v>2.871794871794872</v>
      </c>
    </row>
    <row r="219" spans="1:9" ht="12.75">
      <c r="A219" s="2">
        <v>7</v>
      </c>
      <c r="B219" s="2">
        <v>1</v>
      </c>
      <c r="C219" s="2">
        <v>0</v>
      </c>
      <c r="D219" s="2">
        <v>1</v>
      </c>
      <c r="E219" s="2">
        <v>2</v>
      </c>
      <c r="F219" s="2">
        <v>3</v>
      </c>
      <c r="G219" s="2">
        <v>0</v>
      </c>
      <c r="I219" s="7">
        <f t="shared" si="3"/>
        <v>2.5128205128205128</v>
      </c>
    </row>
    <row r="220" spans="1:9" ht="12.75">
      <c r="A220" s="2">
        <v>2</v>
      </c>
      <c r="B220" s="2">
        <v>1</v>
      </c>
      <c r="C220" s="2">
        <v>0</v>
      </c>
      <c r="D220" s="2">
        <v>1</v>
      </c>
      <c r="E220" s="2">
        <v>0</v>
      </c>
      <c r="F220" s="2">
        <v>0</v>
      </c>
      <c r="G220" s="2">
        <v>0</v>
      </c>
      <c r="I220" s="7">
        <f t="shared" si="3"/>
        <v>0.717948717948718</v>
      </c>
    </row>
    <row r="221" spans="1:9" ht="12.75">
      <c r="A221" s="2">
        <v>7</v>
      </c>
      <c r="B221" s="2">
        <v>1</v>
      </c>
      <c r="C221" s="2">
        <v>1</v>
      </c>
      <c r="D221" s="2">
        <v>2</v>
      </c>
      <c r="E221" s="2">
        <v>0</v>
      </c>
      <c r="F221" s="2">
        <v>2.5</v>
      </c>
      <c r="G221" s="2">
        <v>0.5</v>
      </c>
      <c r="I221" s="7">
        <f t="shared" si="3"/>
        <v>2.5128205128205128</v>
      </c>
    </row>
    <row r="222" spans="1:9" ht="12.75">
      <c r="A222" s="2">
        <v>14</v>
      </c>
      <c r="B222" s="2">
        <v>2</v>
      </c>
      <c r="C222" s="2">
        <v>2</v>
      </c>
      <c r="D222" s="2">
        <v>2</v>
      </c>
      <c r="E222" s="2">
        <v>2</v>
      </c>
      <c r="F222" s="2">
        <v>3</v>
      </c>
      <c r="G222" s="2">
        <v>3</v>
      </c>
      <c r="I222" s="7">
        <f t="shared" si="3"/>
        <v>5.0256410256410255</v>
      </c>
    </row>
    <row r="223" spans="1:9" ht="12.75">
      <c r="A223" s="2">
        <v>4.5</v>
      </c>
      <c r="B223" s="2">
        <v>1</v>
      </c>
      <c r="C223" s="2">
        <v>0.5</v>
      </c>
      <c r="D223" s="2">
        <v>0</v>
      </c>
      <c r="E223" s="2">
        <v>0</v>
      </c>
      <c r="F223" s="2">
        <v>3</v>
      </c>
      <c r="G223" s="2">
        <v>0</v>
      </c>
      <c r="I223" s="7">
        <f t="shared" si="3"/>
        <v>1.6153846153846154</v>
      </c>
    </row>
    <row r="224" spans="1:9" ht="12.75">
      <c r="A224" s="2">
        <v>10</v>
      </c>
      <c r="B224" s="2">
        <v>1</v>
      </c>
      <c r="C224" s="2">
        <v>4.5</v>
      </c>
      <c r="D224" s="2">
        <v>3</v>
      </c>
      <c r="E224" s="2">
        <v>0</v>
      </c>
      <c r="F224" s="2">
        <v>1.5</v>
      </c>
      <c r="G224" s="2">
        <v>0</v>
      </c>
      <c r="I224" s="7">
        <f t="shared" si="3"/>
        <v>3.5897435897435894</v>
      </c>
    </row>
    <row r="225" spans="1:9" ht="12.75">
      <c r="A225" s="2">
        <v>4</v>
      </c>
      <c r="B225" s="2">
        <v>1</v>
      </c>
      <c r="C225" s="2">
        <v>0.5</v>
      </c>
      <c r="D225" s="2">
        <v>0</v>
      </c>
      <c r="E225" s="2">
        <v>2.5</v>
      </c>
      <c r="F225" s="2">
        <v>0</v>
      </c>
      <c r="G225" s="2">
        <v>0</v>
      </c>
      <c r="I225" s="7">
        <f t="shared" si="3"/>
        <v>1.435897435897436</v>
      </c>
    </row>
    <row r="226" spans="1:9" ht="12.75">
      <c r="A226" s="2">
        <v>12.5</v>
      </c>
      <c r="B226" s="2">
        <v>2</v>
      </c>
      <c r="C226" s="2">
        <v>4.5</v>
      </c>
      <c r="D226" s="2">
        <v>0</v>
      </c>
      <c r="E226" s="2">
        <v>0</v>
      </c>
      <c r="F226" s="2">
        <v>3</v>
      </c>
      <c r="G226" s="2">
        <v>3</v>
      </c>
      <c r="I226" s="7">
        <f t="shared" si="3"/>
        <v>4.487179487179487</v>
      </c>
    </row>
    <row r="227" spans="1:9" ht="12.75">
      <c r="A227" s="2">
        <v>7.5</v>
      </c>
      <c r="B227" s="2">
        <v>1</v>
      </c>
      <c r="C227" s="2">
        <v>0.5</v>
      </c>
      <c r="D227" s="2">
        <v>4</v>
      </c>
      <c r="E227" s="2">
        <v>0</v>
      </c>
      <c r="F227" s="2">
        <v>2</v>
      </c>
      <c r="G227" s="2">
        <v>0</v>
      </c>
      <c r="I227" s="7">
        <f t="shared" si="3"/>
        <v>2.6923076923076925</v>
      </c>
    </row>
    <row r="228" spans="1:9" ht="12.75">
      <c r="A228" s="2">
        <v>8</v>
      </c>
      <c r="B228" s="2">
        <v>2</v>
      </c>
      <c r="C228" s="2">
        <v>4</v>
      </c>
      <c r="D228" s="2">
        <v>0</v>
      </c>
      <c r="E228" s="2">
        <v>0</v>
      </c>
      <c r="F228" s="2">
        <v>1</v>
      </c>
      <c r="G228" s="2">
        <v>1</v>
      </c>
      <c r="I228" s="7">
        <f t="shared" si="3"/>
        <v>2.871794871794872</v>
      </c>
    </row>
    <row r="229" spans="1:9" ht="12.75">
      <c r="A229" s="2">
        <v>9.5</v>
      </c>
      <c r="B229" s="2">
        <v>1</v>
      </c>
      <c r="C229" s="2">
        <v>2.5</v>
      </c>
      <c r="D229" s="2">
        <v>0</v>
      </c>
      <c r="E229" s="2">
        <v>0</v>
      </c>
      <c r="F229" s="2">
        <v>3</v>
      </c>
      <c r="G229" s="2">
        <v>3</v>
      </c>
      <c r="I229" s="7">
        <f t="shared" si="3"/>
        <v>3.41025641025641</v>
      </c>
    </row>
    <row r="230" spans="1:9" ht="12.75">
      <c r="A230" s="2">
        <v>6.5</v>
      </c>
      <c r="B230" s="2">
        <v>1</v>
      </c>
      <c r="C230" s="2">
        <v>2</v>
      </c>
      <c r="D230" s="2">
        <v>0.5</v>
      </c>
      <c r="E230" s="2">
        <v>1</v>
      </c>
      <c r="F230" s="2">
        <v>2</v>
      </c>
      <c r="G230" s="2">
        <v>0</v>
      </c>
      <c r="I230" s="7">
        <f t="shared" si="3"/>
        <v>2.333333333333333</v>
      </c>
    </row>
    <row r="231" spans="1:9" ht="12.75">
      <c r="A231" s="2">
        <v>1</v>
      </c>
      <c r="B231" s="2">
        <v>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I231" s="7">
        <f t="shared" si="3"/>
        <v>0.358974358974359</v>
      </c>
    </row>
    <row r="232" spans="1:9" ht="12.75">
      <c r="A232" s="2">
        <v>2</v>
      </c>
      <c r="B232" s="2">
        <v>1</v>
      </c>
      <c r="C232" s="2">
        <v>0</v>
      </c>
      <c r="D232" s="2">
        <v>0</v>
      </c>
      <c r="E232" s="2">
        <v>0</v>
      </c>
      <c r="F232" s="2">
        <v>1</v>
      </c>
      <c r="G232" s="2">
        <v>0</v>
      </c>
      <c r="I232" s="7">
        <f t="shared" si="3"/>
        <v>0.717948717948718</v>
      </c>
    </row>
    <row r="233" spans="1:9" ht="12.75">
      <c r="A233" s="2">
        <v>2</v>
      </c>
      <c r="B233" s="2">
        <v>2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I233" s="7">
        <f t="shared" si="3"/>
        <v>0.717948717948718</v>
      </c>
    </row>
    <row r="234" spans="1:9" ht="12.75">
      <c r="A234" s="2">
        <v>1.5</v>
      </c>
      <c r="B234" s="2">
        <v>0</v>
      </c>
      <c r="C234" s="2">
        <v>0</v>
      </c>
      <c r="D234" s="2">
        <v>0</v>
      </c>
      <c r="E234" s="2">
        <v>0</v>
      </c>
      <c r="F234" s="2">
        <v>1.5</v>
      </c>
      <c r="G234" s="2">
        <v>0</v>
      </c>
      <c r="I234" s="7">
        <f t="shared" si="3"/>
        <v>0.5384615384615385</v>
      </c>
    </row>
    <row r="235" spans="1:9" ht="12.75">
      <c r="A235" s="2">
        <v>9.5</v>
      </c>
      <c r="B235" s="2">
        <v>2</v>
      </c>
      <c r="C235" s="2">
        <v>4.5</v>
      </c>
      <c r="D235" s="2">
        <v>0</v>
      </c>
      <c r="E235" s="2">
        <v>0</v>
      </c>
      <c r="F235" s="2">
        <v>3</v>
      </c>
      <c r="G235" s="2">
        <v>0</v>
      </c>
      <c r="I235" s="7">
        <f t="shared" si="3"/>
        <v>3.41025641025641</v>
      </c>
    </row>
    <row r="236" spans="1:9" ht="12.75">
      <c r="A236" s="2">
        <v>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I236" s="7">
        <f t="shared" si="3"/>
        <v>0</v>
      </c>
    </row>
    <row r="237" spans="1:9" ht="12.75">
      <c r="A237" s="2">
        <v>0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I237" s="7">
        <f t="shared" si="3"/>
        <v>0</v>
      </c>
    </row>
    <row r="238" spans="1:9" ht="12.75">
      <c r="A238" s="2">
        <v>4</v>
      </c>
      <c r="B238" s="2">
        <v>1</v>
      </c>
      <c r="C238" s="2">
        <v>0</v>
      </c>
      <c r="D238" s="2">
        <v>0</v>
      </c>
      <c r="E238" s="2">
        <v>0</v>
      </c>
      <c r="F238" s="2">
        <v>3</v>
      </c>
      <c r="G238" s="2">
        <v>0</v>
      </c>
      <c r="I238" s="7">
        <f t="shared" si="3"/>
        <v>1.435897435897436</v>
      </c>
    </row>
    <row r="239" spans="1:9" ht="12.75">
      <c r="A239" s="2">
        <v>2</v>
      </c>
      <c r="B239" s="2">
        <v>1</v>
      </c>
      <c r="C239" s="2">
        <v>1</v>
      </c>
      <c r="D239" s="2">
        <v>0</v>
      </c>
      <c r="E239" s="2">
        <v>0</v>
      </c>
      <c r="F239" s="2">
        <v>0</v>
      </c>
      <c r="G239" s="2">
        <v>0</v>
      </c>
      <c r="I239" s="7">
        <f t="shared" si="3"/>
        <v>0.717948717948718</v>
      </c>
    </row>
    <row r="240" spans="1:9" ht="12.75">
      <c r="A240" s="2">
        <v>3.5</v>
      </c>
      <c r="B240" s="2">
        <v>1</v>
      </c>
      <c r="C240" s="2">
        <v>0</v>
      </c>
      <c r="D240" s="2">
        <v>0</v>
      </c>
      <c r="E240" s="2">
        <v>0</v>
      </c>
      <c r="F240" s="2">
        <v>2</v>
      </c>
      <c r="G240" s="2">
        <v>0.5</v>
      </c>
      <c r="I240" s="7">
        <f t="shared" si="3"/>
        <v>1.2564102564102564</v>
      </c>
    </row>
    <row r="241" spans="1:9" ht="12.75">
      <c r="A241" s="2">
        <v>1.5</v>
      </c>
      <c r="B241" s="2">
        <v>0</v>
      </c>
      <c r="C241" s="2">
        <v>1.5</v>
      </c>
      <c r="D241" s="2">
        <v>0</v>
      </c>
      <c r="E241" s="2">
        <v>0</v>
      </c>
      <c r="F241" s="2">
        <v>0</v>
      </c>
      <c r="G241" s="2">
        <v>0</v>
      </c>
      <c r="I241" s="7">
        <f t="shared" si="3"/>
        <v>0.5384615384615385</v>
      </c>
    </row>
    <row r="242" spans="1:9" ht="12.75">
      <c r="A242" s="2">
        <v>2.5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2.5</v>
      </c>
      <c r="I242" s="7">
        <f t="shared" si="3"/>
        <v>0.8974358974358974</v>
      </c>
    </row>
    <row r="243" spans="1:9" ht="12.75">
      <c r="A243" s="2">
        <v>0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I243" s="7">
        <f t="shared" si="3"/>
        <v>0</v>
      </c>
    </row>
    <row r="244" spans="1:9" ht="12.75">
      <c r="A244" s="2">
        <v>1</v>
      </c>
      <c r="B244" s="2">
        <v>1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I244" s="7">
        <f t="shared" si="3"/>
        <v>0.358974358974359</v>
      </c>
    </row>
    <row r="245" spans="1:9" ht="12.75">
      <c r="A245" s="2">
        <v>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I245" s="7">
        <f t="shared" si="3"/>
        <v>0</v>
      </c>
    </row>
    <row r="246" spans="1:9" ht="12.75">
      <c r="A246" s="2">
        <v>0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I246" s="7">
        <f t="shared" si="3"/>
        <v>0</v>
      </c>
    </row>
    <row r="247" spans="1:9" ht="12.75">
      <c r="A247" s="2">
        <v>3</v>
      </c>
      <c r="B247" s="2">
        <v>1</v>
      </c>
      <c r="C247" s="2">
        <v>0</v>
      </c>
      <c r="D247" s="2">
        <v>1.5</v>
      </c>
      <c r="E247" s="2">
        <v>0</v>
      </c>
      <c r="F247" s="2">
        <v>0.5</v>
      </c>
      <c r="G247" s="2">
        <v>0</v>
      </c>
      <c r="I247" s="7">
        <f t="shared" si="3"/>
        <v>1.076923076923077</v>
      </c>
    </row>
    <row r="248" spans="1:9" ht="12.75">
      <c r="A248" s="2">
        <v>1</v>
      </c>
      <c r="B248" s="2">
        <v>1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I248" s="7">
        <f t="shared" si="3"/>
        <v>0.358974358974359</v>
      </c>
    </row>
    <row r="249" spans="1:9" ht="12.75">
      <c r="A249" s="2">
        <v>3.5</v>
      </c>
      <c r="B249" s="2">
        <v>1</v>
      </c>
      <c r="C249" s="2">
        <v>0.5</v>
      </c>
      <c r="D249" s="2">
        <v>0</v>
      </c>
      <c r="E249" s="2">
        <v>0</v>
      </c>
      <c r="F249" s="2">
        <v>2</v>
      </c>
      <c r="G249" s="2">
        <v>0</v>
      </c>
      <c r="I249" s="7">
        <f t="shared" si="3"/>
        <v>1.2564102564102564</v>
      </c>
    </row>
    <row r="250" spans="1:9" ht="12.75">
      <c r="A250" s="2">
        <v>2</v>
      </c>
      <c r="B250" s="2">
        <v>0</v>
      </c>
      <c r="C250" s="2">
        <v>0</v>
      </c>
      <c r="D250" s="2">
        <v>0</v>
      </c>
      <c r="E250" s="2">
        <v>0</v>
      </c>
      <c r="F250" s="2">
        <v>2</v>
      </c>
      <c r="G250" s="2">
        <v>0</v>
      </c>
      <c r="I250" s="7">
        <f t="shared" si="3"/>
        <v>0.717948717948718</v>
      </c>
    </row>
    <row r="251" spans="1:9" ht="12.75">
      <c r="A251" s="2">
        <v>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I251" s="7">
        <f t="shared" si="3"/>
        <v>0</v>
      </c>
    </row>
    <row r="252" spans="1:9" ht="12.75">
      <c r="A252" s="2">
        <v>1</v>
      </c>
      <c r="B252" s="2">
        <v>1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I252" s="7">
        <f t="shared" si="3"/>
        <v>0.358974358974359</v>
      </c>
    </row>
    <row r="253" spans="1:9" ht="12.75">
      <c r="A253" s="2">
        <v>1</v>
      </c>
      <c r="B253" s="2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I253" s="7">
        <f t="shared" si="3"/>
        <v>0.358974358974359</v>
      </c>
    </row>
    <row r="254" spans="1:9" ht="12.75">
      <c r="A254" s="2">
        <v>1</v>
      </c>
      <c r="B254" s="2">
        <v>0</v>
      </c>
      <c r="C254" s="2">
        <v>0</v>
      </c>
      <c r="D254" s="2">
        <v>0</v>
      </c>
      <c r="E254" s="2">
        <v>1</v>
      </c>
      <c r="F254" s="2">
        <v>0</v>
      </c>
      <c r="G254" s="2">
        <v>0</v>
      </c>
      <c r="I254" s="7">
        <f t="shared" si="3"/>
        <v>0.358974358974359</v>
      </c>
    </row>
    <row r="255" spans="1:9" ht="12.75">
      <c r="A255" s="2">
        <v>0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I255" s="7">
        <f t="shared" si="3"/>
        <v>0</v>
      </c>
    </row>
    <row r="256" spans="1:9" ht="12.75">
      <c r="A256" s="2">
        <v>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I256" s="7">
        <f t="shared" si="3"/>
        <v>0</v>
      </c>
    </row>
    <row r="257" spans="1:9" ht="12.75">
      <c r="A257" s="2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I257" s="7">
        <f t="shared" si="3"/>
        <v>0</v>
      </c>
    </row>
    <row r="259" spans="1:7" ht="12.75">
      <c r="A259" s="8">
        <f>AVERAGE(A2:A257)</f>
        <v>10.97265625</v>
      </c>
      <c r="B259" s="8">
        <f aca="true" t="shared" si="4" ref="B259:G259">AVERAGE(B2:B257)</f>
        <v>1.427734375</v>
      </c>
      <c r="C259" s="8">
        <f t="shared" si="4"/>
        <v>3.1640625</v>
      </c>
      <c r="D259" s="8">
        <f t="shared" si="4"/>
        <v>1.244140625</v>
      </c>
      <c r="E259" s="8">
        <f t="shared" si="4"/>
        <v>0.8828125</v>
      </c>
      <c r="F259" s="8">
        <f t="shared" si="4"/>
        <v>2.240234375</v>
      </c>
      <c r="G259" s="8">
        <f t="shared" si="4"/>
        <v>2.013671875</v>
      </c>
    </row>
    <row r="260" spans="1:7" ht="12.75">
      <c r="A260" s="8">
        <f>A259/A2*100</f>
        <v>56.27003205128205</v>
      </c>
      <c r="B260" s="8">
        <f aca="true" t="shared" si="5" ref="B260:G260">B259/B2*100</f>
        <v>71.38671875</v>
      </c>
      <c r="C260" s="8">
        <f t="shared" si="5"/>
        <v>70.3125</v>
      </c>
      <c r="D260" s="8">
        <f t="shared" si="5"/>
        <v>31.103515625</v>
      </c>
      <c r="E260" s="8">
        <f t="shared" si="5"/>
        <v>29.427083333333332</v>
      </c>
      <c r="F260" s="8">
        <f t="shared" si="5"/>
        <v>74.67447916666666</v>
      </c>
      <c r="G260" s="8">
        <f t="shared" si="5"/>
        <v>67.12239583333334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0"/>
  <sheetViews>
    <sheetView workbookViewId="0" topLeftCell="A225">
      <selection activeCell="A260" sqref="A260"/>
    </sheetView>
  </sheetViews>
  <sheetFormatPr defaultColWidth="9.00390625" defaultRowHeight="12.75"/>
  <cols>
    <col min="1" max="1" width="6.625" style="0" bestFit="1" customWidth="1"/>
    <col min="2" max="10" width="8.625" style="0" bestFit="1" customWidth="1"/>
  </cols>
  <sheetData>
    <row r="1" spans="1:10" ht="12.75">
      <c r="A1" s="3" t="s">
        <v>55</v>
      </c>
      <c r="B1" s="3" t="s">
        <v>69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371</v>
      </c>
      <c r="H1" s="3" t="s">
        <v>372</v>
      </c>
      <c r="I1" s="3" t="s">
        <v>373</v>
      </c>
      <c r="J1" s="3" t="s">
        <v>75</v>
      </c>
    </row>
    <row r="2" spans="1:16" ht="12.75">
      <c r="A2" s="2">
        <v>22</v>
      </c>
      <c r="B2" s="2">
        <v>1</v>
      </c>
      <c r="C2" s="2">
        <v>2</v>
      </c>
      <c r="D2" s="2">
        <v>4</v>
      </c>
      <c r="E2" s="2">
        <v>2</v>
      </c>
      <c r="F2" s="2">
        <v>1</v>
      </c>
      <c r="G2" s="2">
        <v>5</v>
      </c>
      <c r="H2" s="2">
        <v>2</v>
      </c>
      <c r="I2" s="2">
        <v>3</v>
      </c>
      <c r="J2" s="2">
        <v>2</v>
      </c>
      <c r="L2" s="7">
        <f>A2/22*8</f>
        <v>8</v>
      </c>
      <c r="M2" s="7"/>
      <c r="N2" s="5">
        <f>0</f>
        <v>0</v>
      </c>
      <c r="O2" s="5">
        <v>0</v>
      </c>
      <c r="P2" s="6">
        <f>COUNTIF(L2:L257,"=0")</f>
        <v>16</v>
      </c>
    </row>
    <row r="3" spans="1:16" ht="12.75">
      <c r="A3" s="2">
        <v>22</v>
      </c>
      <c r="B3" s="2">
        <v>1</v>
      </c>
      <c r="C3" s="2">
        <v>2</v>
      </c>
      <c r="D3" s="2">
        <v>4</v>
      </c>
      <c r="E3" s="2">
        <v>2</v>
      </c>
      <c r="F3" s="2">
        <v>1</v>
      </c>
      <c r="G3" s="2">
        <v>5</v>
      </c>
      <c r="H3" s="2">
        <v>2</v>
      </c>
      <c r="I3" s="2">
        <v>3</v>
      </c>
      <c r="J3" s="2">
        <v>2</v>
      </c>
      <c r="L3" s="7">
        <f aca="true" t="shared" si="0" ref="L3:L66">A3/22*8</f>
        <v>8</v>
      </c>
      <c r="M3" s="7"/>
      <c r="N3" s="5" t="s">
        <v>409</v>
      </c>
      <c r="O3" s="5">
        <v>0.5</v>
      </c>
      <c r="P3" s="6">
        <f>COUNTIF(L2:L257,"&gt;0")-COUNTIF(L2:L257,"&gt;0,5")</f>
        <v>19</v>
      </c>
    </row>
    <row r="4" spans="1:16" ht="12.75">
      <c r="A4" s="2">
        <v>20</v>
      </c>
      <c r="B4" s="2">
        <v>1</v>
      </c>
      <c r="C4" s="2">
        <v>2</v>
      </c>
      <c r="D4" s="2">
        <v>4</v>
      </c>
      <c r="E4" s="2">
        <v>2</v>
      </c>
      <c r="F4" s="2">
        <v>1</v>
      </c>
      <c r="G4" s="2">
        <v>5</v>
      </c>
      <c r="H4" s="2">
        <v>2</v>
      </c>
      <c r="I4" s="2">
        <v>1</v>
      </c>
      <c r="J4" s="2">
        <v>2</v>
      </c>
      <c r="L4" s="7">
        <f t="shared" si="0"/>
        <v>7.2727272727272725</v>
      </c>
      <c r="M4" s="7"/>
      <c r="N4" s="5" t="s">
        <v>410</v>
      </c>
      <c r="O4" s="5">
        <v>1</v>
      </c>
      <c r="P4" s="6">
        <f>COUNTIF(L2:L257,"&gt;0,5")-COUNTIF(L2:L257,"&gt;1")</f>
        <v>22</v>
      </c>
    </row>
    <row r="5" spans="1:16" ht="12.75">
      <c r="A5" s="2">
        <v>11</v>
      </c>
      <c r="B5" s="2">
        <v>1</v>
      </c>
      <c r="C5" s="2">
        <v>2</v>
      </c>
      <c r="D5" s="2">
        <v>4</v>
      </c>
      <c r="E5" s="2">
        <v>2</v>
      </c>
      <c r="F5" s="2">
        <v>0</v>
      </c>
      <c r="G5" s="2">
        <v>2</v>
      </c>
      <c r="H5" s="2">
        <v>0</v>
      </c>
      <c r="I5" s="2">
        <v>0</v>
      </c>
      <c r="J5" s="2">
        <v>0</v>
      </c>
      <c r="L5" s="7">
        <f t="shared" si="0"/>
        <v>4</v>
      </c>
      <c r="M5" s="7"/>
      <c r="N5" s="5" t="s">
        <v>411</v>
      </c>
      <c r="O5" s="5">
        <v>1.5</v>
      </c>
      <c r="P5" s="6">
        <f>COUNTIF(L2:L257,"&gt;1")-COUNTIF(L2:L257,"&gt;1,5")</f>
        <v>28</v>
      </c>
    </row>
    <row r="6" spans="1:16" ht="12.75">
      <c r="A6" s="2">
        <v>16</v>
      </c>
      <c r="B6" s="2">
        <v>1</v>
      </c>
      <c r="C6" s="2">
        <v>2</v>
      </c>
      <c r="D6" s="2">
        <v>4</v>
      </c>
      <c r="E6" s="2">
        <v>2</v>
      </c>
      <c r="F6" s="2">
        <v>1</v>
      </c>
      <c r="G6" s="2">
        <v>4</v>
      </c>
      <c r="H6" s="2">
        <v>2</v>
      </c>
      <c r="I6" s="2">
        <v>0</v>
      </c>
      <c r="J6" s="2">
        <v>0</v>
      </c>
      <c r="L6" s="7">
        <f t="shared" si="0"/>
        <v>5.818181818181818</v>
      </c>
      <c r="M6" s="7"/>
      <c r="N6" s="5" t="s">
        <v>412</v>
      </c>
      <c r="O6" s="5">
        <v>2</v>
      </c>
      <c r="P6" s="6">
        <f>COUNTIF(L2:L257,"&gt;1,5")-COUNTIF(L2:L257,"&gt;2")</f>
        <v>20</v>
      </c>
    </row>
    <row r="7" spans="1:16" ht="12.75">
      <c r="A7" s="2">
        <v>21</v>
      </c>
      <c r="B7" s="2">
        <v>1</v>
      </c>
      <c r="C7" s="2">
        <v>2</v>
      </c>
      <c r="D7" s="2">
        <v>4</v>
      </c>
      <c r="E7" s="2">
        <v>2</v>
      </c>
      <c r="F7" s="2">
        <v>1</v>
      </c>
      <c r="G7" s="2">
        <v>4</v>
      </c>
      <c r="H7" s="2">
        <v>2</v>
      </c>
      <c r="I7" s="2">
        <v>3</v>
      </c>
      <c r="J7" s="2">
        <v>2</v>
      </c>
      <c r="L7" s="7">
        <f t="shared" si="0"/>
        <v>7.636363636363637</v>
      </c>
      <c r="M7" s="7"/>
      <c r="N7" s="5" t="s">
        <v>413</v>
      </c>
      <c r="O7" s="5">
        <v>2.5</v>
      </c>
      <c r="P7" s="6">
        <f>COUNTIF(L2:L257,"&gt;2")-COUNTIF(L2:L257,"&gt;2,5")</f>
        <v>16</v>
      </c>
    </row>
    <row r="8" spans="1:16" ht="12.75">
      <c r="A8" s="2">
        <v>21.5</v>
      </c>
      <c r="B8" s="2">
        <v>0.5</v>
      </c>
      <c r="C8" s="2">
        <v>2</v>
      </c>
      <c r="D8" s="2">
        <v>4</v>
      </c>
      <c r="E8" s="2">
        <v>2</v>
      </c>
      <c r="F8" s="2">
        <v>1</v>
      </c>
      <c r="G8" s="2">
        <v>5</v>
      </c>
      <c r="H8" s="2">
        <v>2</v>
      </c>
      <c r="I8" s="2">
        <v>3</v>
      </c>
      <c r="J8" s="2">
        <v>2</v>
      </c>
      <c r="L8" s="7">
        <f t="shared" si="0"/>
        <v>7.818181818181818</v>
      </c>
      <c r="M8" s="7"/>
      <c r="N8" s="5" t="s">
        <v>414</v>
      </c>
      <c r="O8" s="5">
        <v>3</v>
      </c>
      <c r="P8" s="6">
        <f>COUNTIF(L2:L257,"&gt;2,5")-COUNTIF(L2:L257,"&gt;3")</f>
        <v>13</v>
      </c>
    </row>
    <row r="9" spans="1:16" ht="12.75">
      <c r="A9" s="2">
        <v>15.5</v>
      </c>
      <c r="B9" s="2">
        <v>1</v>
      </c>
      <c r="C9" s="2">
        <v>2</v>
      </c>
      <c r="D9" s="2">
        <v>4</v>
      </c>
      <c r="E9" s="2">
        <v>2</v>
      </c>
      <c r="F9" s="2">
        <v>0.5</v>
      </c>
      <c r="G9" s="2">
        <v>5</v>
      </c>
      <c r="H9" s="2">
        <v>1</v>
      </c>
      <c r="I9" s="2">
        <v>0</v>
      </c>
      <c r="J9" s="2">
        <v>0</v>
      </c>
      <c r="L9" s="7">
        <f t="shared" si="0"/>
        <v>5.636363636363637</v>
      </c>
      <c r="M9" s="7"/>
      <c r="N9" s="5" t="s">
        <v>415</v>
      </c>
      <c r="O9" s="5">
        <v>3.5</v>
      </c>
      <c r="P9" s="6">
        <f>COUNTIF(L2:L257,"&gt;3")-COUNTIF(L2:L257,"&gt;3,5")</f>
        <v>19</v>
      </c>
    </row>
    <row r="10" spans="1:16" ht="12.75">
      <c r="A10" s="2">
        <v>19</v>
      </c>
      <c r="B10" s="2">
        <v>1</v>
      </c>
      <c r="C10" s="2">
        <v>2</v>
      </c>
      <c r="D10" s="2">
        <v>4</v>
      </c>
      <c r="E10" s="2">
        <v>2</v>
      </c>
      <c r="F10" s="2">
        <v>1</v>
      </c>
      <c r="G10" s="2">
        <v>4</v>
      </c>
      <c r="H10" s="2">
        <v>0</v>
      </c>
      <c r="I10" s="2">
        <v>3</v>
      </c>
      <c r="J10" s="2">
        <v>2</v>
      </c>
      <c r="L10" s="7">
        <f t="shared" si="0"/>
        <v>6.909090909090909</v>
      </c>
      <c r="M10" s="7"/>
      <c r="N10" s="5" t="s">
        <v>416</v>
      </c>
      <c r="O10" s="5">
        <v>4</v>
      </c>
      <c r="P10" s="6">
        <f>COUNTIF(L2:L257,"&gt;3,5")-COUNTIF(L2:L257,"&gt;4")</f>
        <v>15</v>
      </c>
    </row>
    <row r="11" spans="1:16" ht="12.75">
      <c r="A11" s="2">
        <v>22</v>
      </c>
      <c r="B11" s="2">
        <v>1</v>
      </c>
      <c r="C11" s="2">
        <v>2</v>
      </c>
      <c r="D11" s="2">
        <v>4</v>
      </c>
      <c r="E11" s="2">
        <v>2</v>
      </c>
      <c r="F11" s="2">
        <v>1</v>
      </c>
      <c r="G11" s="2">
        <v>5</v>
      </c>
      <c r="H11" s="2">
        <v>2</v>
      </c>
      <c r="I11" s="2">
        <v>3</v>
      </c>
      <c r="J11" s="2">
        <v>2</v>
      </c>
      <c r="L11" s="7">
        <f t="shared" si="0"/>
        <v>8</v>
      </c>
      <c r="M11" s="7"/>
      <c r="N11" s="5" t="s">
        <v>417</v>
      </c>
      <c r="O11" s="5">
        <v>4.5</v>
      </c>
      <c r="P11" s="6">
        <f>COUNTIF(L2:L257,"&gt;4")-COUNTIF(L2:L257,"&gt;4,5")</f>
        <v>6</v>
      </c>
    </row>
    <row r="12" spans="1:16" ht="12.75">
      <c r="A12" s="2">
        <v>15</v>
      </c>
      <c r="B12" s="2">
        <v>1</v>
      </c>
      <c r="C12" s="2">
        <v>2</v>
      </c>
      <c r="D12" s="2">
        <v>4</v>
      </c>
      <c r="E12" s="2">
        <v>2</v>
      </c>
      <c r="F12" s="2">
        <v>0</v>
      </c>
      <c r="G12" s="2">
        <v>4</v>
      </c>
      <c r="H12" s="2">
        <v>2</v>
      </c>
      <c r="I12" s="2">
        <v>0</v>
      </c>
      <c r="J12" s="2">
        <v>0</v>
      </c>
      <c r="L12" s="7">
        <f t="shared" si="0"/>
        <v>5.454545454545454</v>
      </c>
      <c r="M12" s="7"/>
      <c r="N12" s="5" t="s">
        <v>418</v>
      </c>
      <c r="O12" s="5">
        <v>5</v>
      </c>
      <c r="P12" s="6">
        <f>COUNTIF(L2:L257,"&gt;4,5")-COUNTIF(L2:L257,"&gt;5")</f>
        <v>13</v>
      </c>
    </row>
    <row r="13" spans="1:16" ht="12.75">
      <c r="A13" s="2">
        <v>3</v>
      </c>
      <c r="B13" s="2">
        <v>1</v>
      </c>
      <c r="C13" s="2">
        <v>0</v>
      </c>
      <c r="D13" s="2">
        <v>0</v>
      </c>
      <c r="E13" s="2">
        <v>2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L13" s="7">
        <f t="shared" si="0"/>
        <v>1.0909090909090908</v>
      </c>
      <c r="M13" s="7"/>
      <c r="N13" s="5" t="s">
        <v>419</v>
      </c>
      <c r="O13" s="5">
        <v>5.5</v>
      </c>
      <c r="P13" s="6">
        <f>COUNTIF(L2:L257,"&gt;5")-COUNTIF(L2:L257,"&gt;5,5")</f>
        <v>12</v>
      </c>
    </row>
    <row r="14" spans="1:16" ht="12.75">
      <c r="A14" s="2">
        <v>5</v>
      </c>
      <c r="B14" s="2">
        <v>1</v>
      </c>
      <c r="C14" s="2">
        <v>2</v>
      </c>
      <c r="D14" s="2">
        <v>0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L14" s="7">
        <f t="shared" si="0"/>
        <v>1.8181818181818181</v>
      </c>
      <c r="M14" s="7"/>
      <c r="N14" s="5" t="s">
        <v>420</v>
      </c>
      <c r="O14" s="5">
        <v>6</v>
      </c>
      <c r="P14" s="6">
        <f>COUNTIF(L2:L257,"&gt;5,5")-COUNTIF(L2:L257,"&gt;6")</f>
        <v>14</v>
      </c>
    </row>
    <row r="15" spans="1:16" ht="12.75">
      <c r="A15" s="2">
        <v>22</v>
      </c>
      <c r="B15" s="2">
        <v>1</v>
      </c>
      <c r="C15" s="2">
        <v>2</v>
      </c>
      <c r="D15" s="2">
        <v>4</v>
      </c>
      <c r="E15" s="2">
        <v>2</v>
      </c>
      <c r="F15" s="2">
        <v>1</v>
      </c>
      <c r="G15" s="2">
        <v>5</v>
      </c>
      <c r="H15" s="2">
        <v>2</v>
      </c>
      <c r="I15" s="2">
        <v>3</v>
      </c>
      <c r="J15" s="2">
        <v>2</v>
      </c>
      <c r="L15" s="7">
        <f t="shared" si="0"/>
        <v>8</v>
      </c>
      <c r="M15" s="7"/>
      <c r="N15" s="5" t="s">
        <v>421</v>
      </c>
      <c r="O15" s="5">
        <v>6.5</v>
      </c>
      <c r="P15" s="6">
        <f>COUNTIF(L2:L257,"&gt;6")-COUNTIF(L2:L257,"&gt;6,5")</f>
        <v>5</v>
      </c>
    </row>
    <row r="16" spans="1:16" ht="12.75">
      <c r="A16" s="2">
        <v>15</v>
      </c>
      <c r="B16" s="2">
        <v>1</v>
      </c>
      <c r="C16" s="2">
        <v>2</v>
      </c>
      <c r="D16" s="2">
        <v>4</v>
      </c>
      <c r="E16" s="2">
        <v>2</v>
      </c>
      <c r="F16" s="2">
        <v>0</v>
      </c>
      <c r="G16" s="2">
        <v>1</v>
      </c>
      <c r="H16" s="2">
        <v>0</v>
      </c>
      <c r="I16" s="2">
        <v>3</v>
      </c>
      <c r="J16" s="2">
        <v>2</v>
      </c>
      <c r="L16" s="7">
        <f t="shared" si="0"/>
        <v>5.454545454545454</v>
      </c>
      <c r="M16" s="7"/>
      <c r="N16" s="5" t="s">
        <v>422</v>
      </c>
      <c r="O16" s="5">
        <v>7</v>
      </c>
      <c r="P16" s="6">
        <f>COUNTIF(L2:L257,"&gt;6,5")-COUNTIF(L2:L257,"&gt;7")</f>
        <v>10</v>
      </c>
    </row>
    <row r="17" spans="1:16" ht="12.75">
      <c r="A17" s="2">
        <v>11</v>
      </c>
      <c r="B17" s="2">
        <v>1</v>
      </c>
      <c r="C17" s="2">
        <v>1.5</v>
      </c>
      <c r="D17" s="2">
        <v>4</v>
      </c>
      <c r="E17" s="2">
        <v>2</v>
      </c>
      <c r="F17" s="2">
        <v>0.5</v>
      </c>
      <c r="G17" s="2">
        <v>0</v>
      </c>
      <c r="H17" s="2">
        <v>0</v>
      </c>
      <c r="I17" s="2">
        <v>0</v>
      </c>
      <c r="J17" s="2">
        <v>2</v>
      </c>
      <c r="L17" s="7">
        <f t="shared" si="0"/>
        <v>4</v>
      </c>
      <c r="M17" s="7"/>
      <c r="N17" s="5" t="s">
        <v>423</v>
      </c>
      <c r="O17" s="5">
        <v>7.5</v>
      </c>
      <c r="P17" s="6">
        <f>COUNTIF(L2:L257,"&gt;7")-COUNTIF(L2:L257,"&gt;7,5")</f>
        <v>11</v>
      </c>
    </row>
    <row r="18" spans="1:16" ht="12.75">
      <c r="A18" s="2">
        <v>10</v>
      </c>
      <c r="B18" s="2">
        <v>1</v>
      </c>
      <c r="C18" s="2">
        <v>0</v>
      </c>
      <c r="D18" s="2">
        <v>4</v>
      </c>
      <c r="E18" s="2">
        <v>2</v>
      </c>
      <c r="F18" s="2">
        <v>0</v>
      </c>
      <c r="G18" s="2">
        <v>0</v>
      </c>
      <c r="H18" s="2">
        <v>0</v>
      </c>
      <c r="I18" s="2">
        <v>3</v>
      </c>
      <c r="J18" s="2">
        <v>0</v>
      </c>
      <c r="L18" s="7">
        <f t="shared" si="0"/>
        <v>3.6363636363636362</v>
      </c>
      <c r="M18" s="7"/>
      <c r="N18" s="5" t="s">
        <v>424</v>
      </c>
      <c r="O18" s="5">
        <v>8</v>
      </c>
      <c r="P18" s="6">
        <f>COUNTIF(L2:L257,"&gt;7,5")</f>
        <v>17</v>
      </c>
    </row>
    <row r="19" spans="1:12" ht="12.75">
      <c r="A19" s="2">
        <v>16</v>
      </c>
      <c r="B19" s="2">
        <v>1</v>
      </c>
      <c r="C19" s="2">
        <v>2</v>
      </c>
      <c r="D19" s="2">
        <v>4</v>
      </c>
      <c r="E19" s="2">
        <v>2</v>
      </c>
      <c r="F19" s="2">
        <v>1</v>
      </c>
      <c r="G19" s="2">
        <v>4</v>
      </c>
      <c r="H19" s="2">
        <v>2</v>
      </c>
      <c r="I19" s="2">
        <v>0</v>
      </c>
      <c r="J19" s="2">
        <v>0</v>
      </c>
      <c r="L19" s="7">
        <f t="shared" si="0"/>
        <v>5.818181818181818</v>
      </c>
    </row>
    <row r="20" spans="1:16" ht="12.75">
      <c r="A20" s="2">
        <v>22</v>
      </c>
      <c r="B20" s="2">
        <v>1</v>
      </c>
      <c r="C20" s="2">
        <v>2</v>
      </c>
      <c r="D20" s="2">
        <v>4</v>
      </c>
      <c r="E20" s="2">
        <v>2</v>
      </c>
      <c r="F20" s="2">
        <v>1</v>
      </c>
      <c r="G20" s="2">
        <v>5</v>
      </c>
      <c r="H20" s="2">
        <v>2</v>
      </c>
      <c r="I20" s="2">
        <v>3</v>
      </c>
      <c r="J20" s="2">
        <v>2</v>
      </c>
      <c r="L20" s="7">
        <f t="shared" si="0"/>
        <v>8</v>
      </c>
      <c r="P20" s="4">
        <f>SUM(P2:P18)</f>
        <v>256</v>
      </c>
    </row>
    <row r="21" spans="1:12" ht="12.75">
      <c r="A21" s="2">
        <v>22</v>
      </c>
      <c r="B21" s="2">
        <v>1</v>
      </c>
      <c r="C21" s="2">
        <v>2</v>
      </c>
      <c r="D21" s="2">
        <v>4</v>
      </c>
      <c r="E21" s="2">
        <v>2</v>
      </c>
      <c r="F21" s="2">
        <v>1</v>
      </c>
      <c r="G21" s="2">
        <v>5</v>
      </c>
      <c r="H21" s="2">
        <v>2</v>
      </c>
      <c r="I21" s="2">
        <v>3</v>
      </c>
      <c r="J21" s="2">
        <v>2</v>
      </c>
      <c r="L21" s="7">
        <f t="shared" si="0"/>
        <v>8</v>
      </c>
    </row>
    <row r="22" spans="1:12" ht="12.75">
      <c r="A22" s="2">
        <v>13.5</v>
      </c>
      <c r="B22" s="2">
        <v>1</v>
      </c>
      <c r="C22" s="2">
        <v>0.5</v>
      </c>
      <c r="D22" s="2">
        <v>4</v>
      </c>
      <c r="E22" s="2">
        <v>0</v>
      </c>
      <c r="F22" s="2">
        <v>1</v>
      </c>
      <c r="G22" s="2">
        <v>5</v>
      </c>
      <c r="H22" s="2">
        <v>2</v>
      </c>
      <c r="I22" s="2">
        <v>0</v>
      </c>
      <c r="J22" s="2">
        <v>0</v>
      </c>
      <c r="L22" s="7">
        <f t="shared" si="0"/>
        <v>4.909090909090909</v>
      </c>
    </row>
    <row r="23" spans="1:12" ht="12.75">
      <c r="A23" s="2">
        <v>21</v>
      </c>
      <c r="B23" s="2">
        <v>1</v>
      </c>
      <c r="C23" s="2">
        <v>2</v>
      </c>
      <c r="D23" s="2">
        <v>4</v>
      </c>
      <c r="E23" s="2">
        <v>2</v>
      </c>
      <c r="F23" s="2">
        <v>0.5</v>
      </c>
      <c r="G23" s="2">
        <v>4.5</v>
      </c>
      <c r="H23" s="2">
        <v>2</v>
      </c>
      <c r="I23" s="2">
        <v>3</v>
      </c>
      <c r="J23" s="2">
        <v>2</v>
      </c>
      <c r="L23" s="7">
        <f t="shared" si="0"/>
        <v>7.636363636363637</v>
      </c>
    </row>
    <row r="24" spans="1:12" ht="12.75">
      <c r="A24" s="2">
        <v>16.5</v>
      </c>
      <c r="B24" s="2">
        <v>1</v>
      </c>
      <c r="C24" s="2">
        <v>2</v>
      </c>
      <c r="D24" s="2">
        <v>4</v>
      </c>
      <c r="E24" s="2">
        <v>2</v>
      </c>
      <c r="F24" s="2">
        <v>0.5</v>
      </c>
      <c r="G24" s="2">
        <v>5</v>
      </c>
      <c r="H24" s="2">
        <v>2</v>
      </c>
      <c r="I24" s="2">
        <v>0</v>
      </c>
      <c r="J24" s="2">
        <v>0</v>
      </c>
      <c r="L24" s="7">
        <f t="shared" si="0"/>
        <v>6</v>
      </c>
    </row>
    <row r="25" spans="1:12" ht="12.75">
      <c r="A25" s="2">
        <v>20.5</v>
      </c>
      <c r="B25" s="2">
        <v>1</v>
      </c>
      <c r="C25" s="2">
        <v>2</v>
      </c>
      <c r="D25" s="2">
        <v>4</v>
      </c>
      <c r="E25" s="2">
        <v>2</v>
      </c>
      <c r="F25" s="2">
        <v>0.5</v>
      </c>
      <c r="G25" s="2">
        <v>4</v>
      </c>
      <c r="H25" s="2">
        <v>2</v>
      </c>
      <c r="I25" s="2">
        <v>3</v>
      </c>
      <c r="J25" s="2">
        <v>2</v>
      </c>
      <c r="L25" s="7">
        <f t="shared" si="0"/>
        <v>7.454545454545454</v>
      </c>
    </row>
    <row r="26" spans="1:12" ht="12.75">
      <c r="A26" s="2">
        <v>19</v>
      </c>
      <c r="B26" s="2">
        <v>1</v>
      </c>
      <c r="C26" s="2">
        <v>2</v>
      </c>
      <c r="D26" s="2">
        <v>4</v>
      </c>
      <c r="E26" s="2">
        <v>0</v>
      </c>
      <c r="F26" s="2">
        <v>1</v>
      </c>
      <c r="G26" s="2">
        <v>4</v>
      </c>
      <c r="H26" s="2">
        <v>2</v>
      </c>
      <c r="I26" s="2">
        <v>3</v>
      </c>
      <c r="J26" s="2">
        <v>2</v>
      </c>
      <c r="L26" s="7">
        <f t="shared" si="0"/>
        <v>6.909090909090909</v>
      </c>
    </row>
    <row r="27" spans="1:12" ht="12.75">
      <c r="A27" s="2">
        <v>13.5</v>
      </c>
      <c r="B27" s="2">
        <v>0</v>
      </c>
      <c r="C27" s="2">
        <v>0</v>
      </c>
      <c r="D27" s="2">
        <v>0</v>
      </c>
      <c r="E27" s="2">
        <v>2</v>
      </c>
      <c r="F27" s="2">
        <v>0.5</v>
      </c>
      <c r="G27" s="2">
        <v>4</v>
      </c>
      <c r="H27" s="2">
        <v>2</v>
      </c>
      <c r="I27" s="2">
        <v>3</v>
      </c>
      <c r="J27" s="2">
        <v>2</v>
      </c>
      <c r="L27" s="7">
        <f t="shared" si="0"/>
        <v>4.909090909090909</v>
      </c>
    </row>
    <row r="28" spans="1:12" ht="12.75">
      <c r="A28" s="2">
        <v>19.5</v>
      </c>
      <c r="B28" s="2">
        <v>0.5</v>
      </c>
      <c r="C28" s="2">
        <v>2</v>
      </c>
      <c r="D28" s="2">
        <v>2</v>
      </c>
      <c r="E28" s="2">
        <v>2</v>
      </c>
      <c r="F28" s="2">
        <v>1</v>
      </c>
      <c r="G28" s="2">
        <v>5</v>
      </c>
      <c r="H28" s="2">
        <v>2</v>
      </c>
      <c r="I28" s="2">
        <v>3</v>
      </c>
      <c r="J28" s="2">
        <v>2</v>
      </c>
      <c r="L28" s="7">
        <f t="shared" si="0"/>
        <v>7.090909090909091</v>
      </c>
    </row>
    <row r="29" spans="1:12" ht="12.75">
      <c r="A29" s="2">
        <v>19</v>
      </c>
      <c r="B29" s="2">
        <v>1</v>
      </c>
      <c r="C29" s="2">
        <v>2</v>
      </c>
      <c r="D29" s="2">
        <v>4</v>
      </c>
      <c r="E29" s="2">
        <v>2</v>
      </c>
      <c r="F29" s="2">
        <v>1</v>
      </c>
      <c r="G29" s="2">
        <v>4</v>
      </c>
      <c r="H29" s="2">
        <v>2</v>
      </c>
      <c r="I29" s="2">
        <v>3</v>
      </c>
      <c r="J29" s="2">
        <v>0</v>
      </c>
      <c r="L29" s="7">
        <f t="shared" si="0"/>
        <v>6.909090909090909</v>
      </c>
    </row>
    <row r="30" spans="1:12" ht="12.75">
      <c r="A30" s="2">
        <v>14.5</v>
      </c>
      <c r="B30" s="2">
        <v>1</v>
      </c>
      <c r="C30" s="2">
        <v>0.5</v>
      </c>
      <c r="D30" s="2">
        <v>1</v>
      </c>
      <c r="E30" s="2">
        <v>2</v>
      </c>
      <c r="F30" s="2">
        <v>0</v>
      </c>
      <c r="G30" s="2">
        <v>2</v>
      </c>
      <c r="H30" s="2">
        <v>3</v>
      </c>
      <c r="I30" s="2">
        <v>3</v>
      </c>
      <c r="J30" s="2">
        <v>2</v>
      </c>
      <c r="L30" s="7">
        <f t="shared" si="0"/>
        <v>5.2727272727272725</v>
      </c>
    </row>
    <row r="31" spans="1:12" ht="12.75">
      <c r="A31" s="2">
        <v>22</v>
      </c>
      <c r="B31" s="2">
        <v>1</v>
      </c>
      <c r="C31" s="2">
        <v>2</v>
      </c>
      <c r="D31" s="2">
        <v>4</v>
      </c>
      <c r="E31" s="2">
        <v>2</v>
      </c>
      <c r="F31" s="2">
        <v>1</v>
      </c>
      <c r="G31" s="2">
        <v>5</v>
      </c>
      <c r="H31" s="2">
        <v>2</v>
      </c>
      <c r="I31" s="2">
        <v>3</v>
      </c>
      <c r="J31" s="2">
        <v>2</v>
      </c>
      <c r="L31" s="7">
        <f t="shared" si="0"/>
        <v>8</v>
      </c>
    </row>
    <row r="32" spans="1:12" ht="12.75">
      <c r="A32" s="2">
        <v>8</v>
      </c>
      <c r="B32" s="2">
        <v>1</v>
      </c>
      <c r="C32" s="2">
        <v>0</v>
      </c>
      <c r="D32" s="2">
        <v>0</v>
      </c>
      <c r="E32" s="2">
        <v>2</v>
      </c>
      <c r="F32" s="2">
        <v>0</v>
      </c>
      <c r="G32" s="2">
        <v>0</v>
      </c>
      <c r="H32" s="2">
        <v>0</v>
      </c>
      <c r="I32" s="2">
        <v>3</v>
      </c>
      <c r="J32" s="2">
        <v>2</v>
      </c>
      <c r="L32" s="7">
        <f t="shared" si="0"/>
        <v>2.909090909090909</v>
      </c>
    </row>
    <row r="33" spans="1:12" ht="12.75">
      <c r="A33" s="2">
        <v>16</v>
      </c>
      <c r="B33" s="2">
        <v>1</v>
      </c>
      <c r="C33" s="2">
        <v>2</v>
      </c>
      <c r="D33" s="2">
        <v>3</v>
      </c>
      <c r="E33" s="2">
        <v>2</v>
      </c>
      <c r="F33" s="2">
        <v>1</v>
      </c>
      <c r="G33" s="2">
        <v>5</v>
      </c>
      <c r="H33" s="2">
        <v>0</v>
      </c>
      <c r="I33" s="2">
        <v>0</v>
      </c>
      <c r="J33" s="2">
        <v>2</v>
      </c>
      <c r="L33" s="7">
        <f t="shared" si="0"/>
        <v>5.818181818181818</v>
      </c>
    </row>
    <row r="34" spans="1:12" ht="12.75">
      <c r="A34" s="2">
        <v>15</v>
      </c>
      <c r="B34" s="2">
        <v>1</v>
      </c>
      <c r="C34" s="2">
        <v>2</v>
      </c>
      <c r="D34" s="2">
        <v>4</v>
      </c>
      <c r="E34" s="2">
        <v>0</v>
      </c>
      <c r="F34" s="2">
        <v>1</v>
      </c>
      <c r="G34" s="2">
        <v>5</v>
      </c>
      <c r="H34" s="2">
        <v>2</v>
      </c>
      <c r="I34" s="2">
        <v>0</v>
      </c>
      <c r="J34" s="2">
        <v>0</v>
      </c>
      <c r="L34" s="7">
        <f t="shared" si="0"/>
        <v>5.454545454545454</v>
      </c>
    </row>
    <row r="35" spans="1:12" ht="12.75">
      <c r="A35" s="2">
        <v>19.5</v>
      </c>
      <c r="B35" s="2">
        <v>1</v>
      </c>
      <c r="C35" s="2">
        <v>2</v>
      </c>
      <c r="D35" s="2">
        <v>4</v>
      </c>
      <c r="E35" s="2">
        <v>2</v>
      </c>
      <c r="F35" s="2">
        <v>0.5</v>
      </c>
      <c r="G35" s="2">
        <v>3</v>
      </c>
      <c r="H35" s="2">
        <v>2</v>
      </c>
      <c r="I35" s="2">
        <v>3</v>
      </c>
      <c r="J35" s="2">
        <v>2</v>
      </c>
      <c r="L35" s="7">
        <f t="shared" si="0"/>
        <v>7.090909090909091</v>
      </c>
    </row>
    <row r="36" spans="1:12" ht="12.75">
      <c r="A36" s="2">
        <v>4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3</v>
      </c>
      <c r="J36" s="2">
        <v>0</v>
      </c>
      <c r="L36" s="7">
        <f t="shared" si="0"/>
        <v>1.4545454545454546</v>
      </c>
    </row>
    <row r="37" spans="1:12" ht="12.75">
      <c r="A37" s="2">
        <v>6.5</v>
      </c>
      <c r="B37" s="2">
        <v>1</v>
      </c>
      <c r="C37" s="2">
        <v>2</v>
      </c>
      <c r="D37" s="2">
        <v>0</v>
      </c>
      <c r="E37" s="2">
        <v>2</v>
      </c>
      <c r="F37" s="2">
        <v>0.5</v>
      </c>
      <c r="G37" s="2">
        <v>0</v>
      </c>
      <c r="H37" s="2">
        <v>1</v>
      </c>
      <c r="I37" s="2">
        <v>0</v>
      </c>
      <c r="J37" s="2">
        <v>0</v>
      </c>
      <c r="L37" s="7">
        <f t="shared" si="0"/>
        <v>2.3636363636363638</v>
      </c>
    </row>
    <row r="38" spans="1:12" ht="12.75">
      <c r="A38" s="2">
        <v>15.5</v>
      </c>
      <c r="B38" s="2">
        <v>1</v>
      </c>
      <c r="C38" s="2">
        <v>1</v>
      </c>
      <c r="D38" s="2">
        <v>4</v>
      </c>
      <c r="E38" s="2">
        <v>0</v>
      </c>
      <c r="F38" s="2">
        <v>0.5</v>
      </c>
      <c r="G38" s="2">
        <v>4</v>
      </c>
      <c r="H38" s="2">
        <v>2</v>
      </c>
      <c r="I38" s="2">
        <v>3</v>
      </c>
      <c r="J38" s="2">
        <v>0</v>
      </c>
      <c r="L38" s="7">
        <f t="shared" si="0"/>
        <v>5.636363636363637</v>
      </c>
    </row>
    <row r="39" spans="1:12" ht="12.75">
      <c r="A39" s="2">
        <v>16</v>
      </c>
      <c r="B39" s="2">
        <v>1</v>
      </c>
      <c r="C39" s="2">
        <v>2</v>
      </c>
      <c r="D39" s="2">
        <v>3</v>
      </c>
      <c r="E39" s="2">
        <v>2</v>
      </c>
      <c r="F39" s="2">
        <v>1</v>
      </c>
      <c r="G39" s="2">
        <v>5</v>
      </c>
      <c r="H39" s="2">
        <v>0</v>
      </c>
      <c r="I39" s="2">
        <v>0</v>
      </c>
      <c r="J39" s="2">
        <v>2</v>
      </c>
      <c r="L39" s="7">
        <f t="shared" si="0"/>
        <v>5.818181818181818</v>
      </c>
    </row>
    <row r="40" spans="1:12" ht="12.75">
      <c r="A40" s="2">
        <v>9</v>
      </c>
      <c r="B40" s="2">
        <v>1</v>
      </c>
      <c r="C40" s="2">
        <v>0</v>
      </c>
      <c r="D40" s="2">
        <v>1</v>
      </c>
      <c r="E40" s="2">
        <v>4</v>
      </c>
      <c r="F40" s="2">
        <v>0</v>
      </c>
      <c r="G40" s="2">
        <v>0</v>
      </c>
      <c r="H40" s="2">
        <v>0</v>
      </c>
      <c r="I40" s="2">
        <v>3</v>
      </c>
      <c r="J40" s="2">
        <v>0</v>
      </c>
      <c r="L40" s="7">
        <f t="shared" si="0"/>
        <v>3.272727272727273</v>
      </c>
    </row>
    <row r="41" spans="1:12" ht="12.75">
      <c r="A41" s="2">
        <v>6</v>
      </c>
      <c r="B41" s="2">
        <v>1</v>
      </c>
      <c r="C41" s="2">
        <v>0</v>
      </c>
      <c r="D41" s="2">
        <v>0</v>
      </c>
      <c r="E41" s="2">
        <v>2</v>
      </c>
      <c r="F41" s="2">
        <v>0</v>
      </c>
      <c r="G41" s="2">
        <v>3</v>
      </c>
      <c r="H41" s="2">
        <v>0</v>
      </c>
      <c r="I41" s="2">
        <v>0</v>
      </c>
      <c r="J41" s="2">
        <v>0</v>
      </c>
      <c r="L41" s="7">
        <f t="shared" si="0"/>
        <v>2.1818181818181817</v>
      </c>
    </row>
    <row r="42" spans="1:12" ht="12.75">
      <c r="A42" s="2">
        <v>17</v>
      </c>
      <c r="B42" s="2">
        <v>1</v>
      </c>
      <c r="C42" s="2">
        <v>0</v>
      </c>
      <c r="D42" s="2">
        <v>4</v>
      </c>
      <c r="E42" s="2">
        <v>2</v>
      </c>
      <c r="F42" s="2">
        <v>1</v>
      </c>
      <c r="G42" s="2">
        <v>4</v>
      </c>
      <c r="H42" s="2">
        <v>0</v>
      </c>
      <c r="I42" s="2">
        <v>3</v>
      </c>
      <c r="J42" s="2">
        <v>2</v>
      </c>
      <c r="L42" s="7">
        <f t="shared" si="0"/>
        <v>6.181818181818182</v>
      </c>
    </row>
    <row r="43" spans="1:12" ht="12.75">
      <c r="A43" s="2">
        <v>16</v>
      </c>
      <c r="B43" s="2">
        <v>1</v>
      </c>
      <c r="C43" s="2">
        <v>2</v>
      </c>
      <c r="D43" s="2">
        <v>4</v>
      </c>
      <c r="E43" s="2">
        <v>2</v>
      </c>
      <c r="F43" s="2">
        <v>1</v>
      </c>
      <c r="G43" s="2">
        <v>2</v>
      </c>
      <c r="H43" s="2">
        <v>2</v>
      </c>
      <c r="I43" s="2">
        <v>0</v>
      </c>
      <c r="J43" s="2">
        <v>2</v>
      </c>
      <c r="L43" s="7">
        <f t="shared" si="0"/>
        <v>5.818181818181818</v>
      </c>
    </row>
    <row r="44" spans="1:12" ht="12.75">
      <c r="A44" s="2">
        <v>3</v>
      </c>
      <c r="B44" s="2">
        <v>1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L44" s="7">
        <f t="shared" si="0"/>
        <v>1.0909090909090908</v>
      </c>
    </row>
    <row r="45" spans="1:12" ht="12.75">
      <c r="A45" s="2">
        <v>10</v>
      </c>
      <c r="B45" s="2">
        <v>1</v>
      </c>
      <c r="C45" s="2">
        <v>2</v>
      </c>
      <c r="D45" s="2">
        <v>0</v>
      </c>
      <c r="E45" s="2">
        <v>2</v>
      </c>
      <c r="F45" s="2">
        <v>0.5</v>
      </c>
      <c r="G45" s="2">
        <v>2</v>
      </c>
      <c r="H45" s="2">
        <v>0.5</v>
      </c>
      <c r="I45" s="2">
        <v>0</v>
      </c>
      <c r="J45" s="2">
        <v>2</v>
      </c>
      <c r="L45" s="7">
        <f t="shared" si="0"/>
        <v>3.6363636363636362</v>
      </c>
    </row>
    <row r="46" spans="1:12" ht="12.75">
      <c r="A46" s="2">
        <v>21.5</v>
      </c>
      <c r="B46" s="2">
        <v>1</v>
      </c>
      <c r="C46" s="2">
        <v>2</v>
      </c>
      <c r="D46" s="2">
        <v>4</v>
      </c>
      <c r="E46" s="2">
        <v>2</v>
      </c>
      <c r="F46" s="2">
        <v>1</v>
      </c>
      <c r="G46" s="2">
        <v>5</v>
      </c>
      <c r="H46" s="2">
        <v>1.5</v>
      </c>
      <c r="I46" s="2">
        <v>3</v>
      </c>
      <c r="J46" s="2">
        <v>2</v>
      </c>
      <c r="L46" s="7">
        <f t="shared" si="0"/>
        <v>7.818181818181818</v>
      </c>
    </row>
    <row r="47" spans="1:12" ht="12.75">
      <c r="A47" s="2">
        <v>22</v>
      </c>
      <c r="B47" s="2">
        <v>1</v>
      </c>
      <c r="C47" s="2">
        <v>2</v>
      </c>
      <c r="D47" s="2">
        <v>4</v>
      </c>
      <c r="E47" s="2">
        <v>2</v>
      </c>
      <c r="F47" s="2">
        <v>1</v>
      </c>
      <c r="G47" s="2">
        <v>5</v>
      </c>
      <c r="H47" s="2">
        <v>2</v>
      </c>
      <c r="I47" s="2">
        <v>3</v>
      </c>
      <c r="J47" s="2">
        <v>2</v>
      </c>
      <c r="L47" s="7">
        <f t="shared" si="0"/>
        <v>8</v>
      </c>
    </row>
    <row r="48" spans="1:12" ht="12.75">
      <c r="A48" s="2">
        <v>0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L48" s="7">
        <f t="shared" si="0"/>
        <v>0</v>
      </c>
    </row>
    <row r="49" spans="1:12" ht="12.75">
      <c r="A49" s="2">
        <v>22</v>
      </c>
      <c r="B49" s="2">
        <v>1</v>
      </c>
      <c r="C49" s="2">
        <v>2</v>
      </c>
      <c r="D49" s="2">
        <v>4</v>
      </c>
      <c r="E49" s="2">
        <v>2</v>
      </c>
      <c r="F49" s="2">
        <v>1</v>
      </c>
      <c r="G49" s="2">
        <v>5</v>
      </c>
      <c r="H49" s="2">
        <v>2</v>
      </c>
      <c r="I49" s="2">
        <v>3</v>
      </c>
      <c r="J49" s="2">
        <v>2</v>
      </c>
      <c r="L49" s="7">
        <f t="shared" si="0"/>
        <v>8</v>
      </c>
    </row>
    <row r="50" spans="1:12" ht="12.75">
      <c r="A50" s="2">
        <v>11</v>
      </c>
      <c r="B50" s="2">
        <v>1</v>
      </c>
      <c r="C50" s="2">
        <v>0</v>
      </c>
      <c r="D50" s="2">
        <v>0</v>
      </c>
      <c r="E50" s="2">
        <v>2</v>
      </c>
      <c r="F50" s="2">
        <v>1</v>
      </c>
      <c r="G50" s="2">
        <v>5</v>
      </c>
      <c r="H50" s="2">
        <v>2</v>
      </c>
      <c r="I50" s="2">
        <v>0</v>
      </c>
      <c r="J50" s="2">
        <v>0</v>
      </c>
      <c r="L50" s="7">
        <f t="shared" si="0"/>
        <v>4</v>
      </c>
    </row>
    <row r="51" spans="1:12" ht="12.75">
      <c r="A51" s="2">
        <v>17</v>
      </c>
      <c r="B51" s="2">
        <v>1</v>
      </c>
      <c r="C51" s="2">
        <v>2</v>
      </c>
      <c r="D51" s="2">
        <v>4</v>
      </c>
      <c r="E51" s="2">
        <v>2</v>
      </c>
      <c r="F51" s="2">
        <v>1</v>
      </c>
      <c r="G51" s="2">
        <v>4</v>
      </c>
      <c r="H51" s="2">
        <v>0</v>
      </c>
      <c r="I51" s="2">
        <v>3</v>
      </c>
      <c r="J51" s="2">
        <v>0</v>
      </c>
      <c r="L51" s="7">
        <f t="shared" si="0"/>
        <v>6.181818181818182</v>
      </c>
    </row>
    <row r="52" spans="1:12" ht="12.75">
      <c r="A52" s="2">
        <v>0.5</v>
      </c>
      <c r="B52" s="2">
        <v>0.5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L52" s="7">
        <f t="shared" si="0"/>
        <v>0.18181818181818182</v>
      </c>
    </row>
    <row r="53" spans="1:12" ht="12.75">
      <c r="A53" s="2">
        <v>16</v>
      </c>
      <c r="B53" s="2">
        <v>1</v>
      </c>
      <c r="C53" s="2">
        <v>2</v>
      </c>
      <c r="D53" s="2">
        <v>4</v>
      </c>
      <c r="E53" s="2">
        <v>2</v>
      </c>
      <c r="F53" s="2">
        <v>1</v>
      </c>
      <c r="G53" s="2">
        <v>4</v>
      </c>
      <c r="H53" s="2">
        <v>2</v>
      </c>
      <c r="I53" s="2">
        <v>0</v>
      </c>
      <c r="J53" s="2">
        <v>0</v>
      </c>
      <c r="L53" s="7">
        <f t="shared" si="0"/>
        <v>5.818181818181818</v>
      </c>
    </row>
    <row r="54" spans="1:12" ht="12.75">
      <c r="A54" s="2">
        <v>22</v>
      </c>
      <c r="B54" s="2">
        <v>1</v>
      </c>
      <c r="C54" s="2">
        <v>2</v>
      </c>
      <c r="D54" s="2">
        <v>4</v>
      </c>
      <c r="E54" s="2">
        <v>2</v>
      </c>
      <c r="F54" s="2">
        <v>1</v>
      </c>
      <c r="G54" s="2">
        <v>5</v>
      </c>
      <c r="H54" s="2">
        <v>2</v>
      </c>
      <c r="I54" s="2">
        <v>3</v>
      </c>
      <c r="J54" s="2">
        <v>2</v>
      </c>
      <c r="L54" s="7">
        <f t="shared" si="0"/>
        <v>8</v>
      </c>
    </row>
    <row r="55" spans="1:12" ht="12.75">
      <c r="A55" s="2">
        <v>3</v>
      </c>
      <c r="B55" s="2">
        <v>1</v>
      </c>
      <c r="C55" s="2">
        <v>0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L55" s="7">
        <f t="shared" si="0"/>
        <v>1.0909090909090908</v>
      </c>
    </row>
    <row r="56" spans="1:12" ht="12.75">
      <c r="A56" s="2">
        <v>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L56" s="7">
        <f t="shared" si="0"/>
        <v>0</v>
      </c>
    </row>
    <row r="57" spans="1:12" ht="12.75">
      <c r="A57" s="2">
        <v>12.5</v>
      </c>
      <c r="B57" s="2">
        <v>1</v>
      </c>
      <c r="C57" s="2">
        <v>0</v>
      </c>
      <c r="D57" s="2">
        <v>4</v>
      </c>
      <c r="E57" s="2">
        <v>0</v>
      </c>
      <c r="F57" s="2">
        <v>0.5</v>
      </c>
      <c r="G57" s="2">
        <v>2</v>
      </c>
      <c r="H57" s="2">
        <v>0</v>
      </c>
      <c r="I57" s="2">
        <v>3</v>
      </c>
      <c r="J57" s="2">
        <v>2</v>
      </c>
      <c r="L57" s="7">
        <f t="shared" si="0"/>
        <v>4.545454545454546</v>
      </c>
    </row>
    <row r="58" spans="1:12" ht="12.75">
      <c r="A58" s="2">
        <v>21</v>
      </c>
      <c r="B58" s="2">
        <v>1</v>
      </c>
      <c r="C58" s="2">
        <v>1</v>
      </c>
      <c r="D58" s="2">
        <v>4</v>
      </c>
      <c r="E58" s="2">
        <v>2</v>
      </c>
      <c r="F58" s="2">
        <v>1</v>
      </c>
      <c r="G58" s="2">
        <v>5</v>
      </c>
      <c r="H58" s="2">
        <v>2</v>
      </c>
      <c r="I58" s="2">
        <v>3</v>
      </c>
      <c r="J58" s="2">
        <v>2</v>
      </c>
      <c r="L58" s="7">
        <f t="shared" si="0"/>
        <v>7.636363636363637</v>
      </c>
    </row>
    <row r="59" spans="1:12" ht="12.75">
      <c r="A59" s="2">
        <v>6.5</v>
      </c>
      <c r="B59" s="2">
        <v>1</v>
      </c>
      <c r="C59" s="2">
        <v>1.5</v>
      </c>
      <c r="D59" s="2">
        <v>2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L59" s="7">
        <f t="shared" si="0"/>
        <v>2.3636363636363638</v>
      </c>
    </row>
    <row r="60" spans="1:12" ht="12.75">
      <c r="A60" s="2">
        <v>13</v>
      </c>
      <c r="B60" s="2">
        <v>1</v>
      </c>
      <c r="C60" s="2">
        <v>0</v>
      </c>
      <c r="D60" s="2">
        <v>0</v>
      </c>
      <c r="E60" s="2">
        <v>0</v>
      </c>
      <c r="F60" s="2">
        <v>1</v>
      </c>
      <c r="G60" s="2">
        <v>4</v>
      </c>
      <c r="H60" s="2">
        <v>2</v>
      </c>
      <c r="I60" s="2">
        <v>3</v>
      </c>
      <c r="J60" s="2">
        <v>2</v>
      </c>
      <c r="L60" s="7">
        <f t="shared" si="0"/>
        <v>4.7272727272727275</v>
      </c>
    </row>
    <row r="61" spans="1:12" ht="12.75">
      <c r="A61" s="2">
        <v>12</v>
      </c>
      <c r="B61" s="2">
        <v>1</v>
      </c>
      <c r="C61" s="2">
        <v>0</v>
      </c>
      <c r="D61" s="2">
        <v>0</v>
      </c>
      <c r="E61" s="2">
        <v>0</v>
      </c>
      <c r="F61" s="2">
        <v>2</v>
      </c>
      <c r="G61" s="2">
        <v>4</v>
      </c>
      <c r="H61" s="2">
        <v>2</v>
      </c>
      <c r="I61" s="2">
        <v>3</v>
      </c>
      <c r="J61" s="2">
        <v>0</v>
      </c>
      <c r="L61" s="7">
        <f t="shared" si="0"/>
        <v>4.363636363636363</v>
      </c>
    </row>
    <row r="62" spans="1:12" ht="12.75">
      <c r="A62" s="2">
        <v>16</v>
      </c>
      <c r="B62" s="2">
        <v>1</v>
      </c>
      <c r="C62" s="2">
        <v>2</v>
      </c>
      <c r="D62" s="2">
        <v>0</v>
      </c>
      <c r="E62" s="2">
        <v>2</v>
      </c>
      <c r="F62" s="2">
        <v>1</v>
      </c>
      <c r="G62" s="2">
        <v>3</v>
      </c>
      <c r="H62" s="2">
        <v>2</v>
      </c>
      <c r="I62" s="2">
        <v>3</v>
      </c>
      <c r="J62" s="2">
        <v>2</v>
      </c>
      <c r="L62" s="7">
        <f t="shared" si="0"/>
        <v>5.818181818181818</v>
      </c>
    </row>
    <row r="63" spans="1:12" ht="12.75">
      <c r="A63" s="2">
        <v>11</v>
      </c>
      <c r="B63" s="2">
        <v>1</v>
      </c>
      <c r="C63" s="2">
        <v>2</v>
      </c>
      <c r="D63" s="2">
        <v>4</v>
      </c>
      <c r="E63" s="2">
        <v>2</v>
      </c>
      <c r="F63" s="2">
        <v>0</v>
      </c>
      <c r="G63" s="2">
        <v>0</v>
      </c>
      <c r="H63" s="2">
        <v>0</v>
      </c>
      <c r="I63" s="2">
        <v>0</v>
      </c>
      <c r="J63" s="2">
        <v>2</v>
      </c>
      <c r="L63" s="7">
        <f t="shared" si="0"/>
        <v>4</v>
      </c>
    </row>
    <row r="64" spans="1:12" ht="12.75">
      <c r="A64" s="2">
        <v>18</v>
      </c>
      <c r="B64" s="2">
        <v>0.5</v>
      </c>
      <c r="C64" s="2">
        <v>2</v>
      </c>
      <c r="D64" s="2">
        <v>4</v>
      </c>
      <c r="E64" s="2">
        <v>2</v>
      </c>
      <c r="F64" s="2">
        <v>0.5</v>
      </c>
      <c r="G64" s="2">
        <v>3</v>
      </c>
      <c r="H64" s="2">
        <v>1</v>
      </c>
      <c r="I64" s="2">
        <v>3</v>
      </c>
      <c r="J64" s="2">
        <v>2</v>
      </c>
      <c r="L64" s="7">
        <f t="shared" si="0"/>
        <v>6.545454545454546</v>
      </c>
    </row>
    <row r="65" spans="1:12" ht="12.75">
      <c r="A65" s="2">
        <v>17.5</v>
      </c>
      <c r="B65" s="2">
        <v>1</v>
      </c>
      <c r="C65" s="2">
        <v>2</v>
      </c>
      <c r="D65" s="2">
        <v>4</v>
      </c>
      <c r="E65" s="2">
        <v>2</v>
      </c>
      <c r="F65" s="2">
        <v>0.5</v>
      </c>
      <c r="G65" s="2">
        <v>3</v>
      </c>
      <c r="H65" s="2">
        <v>0</v>
      </c>
      <c r="I65" s="2">
        <v>3</v>
      </c>
      <c r="J65" s="2">
        <v>2</v>
      </c>
      <c r="L65" s="7">
        <f t="shared" si="0"/>
        <v>6.363636363636363</v>
      </c>
    </row>
    <row r="66" spans="1:12" ht="12.75">
      <c r="A66" s="2">
        <v>20</v>
      </c>
      <c r="B66" s="2">
        <v>1</v>
      </c>
      <c r="C66" s="2">
        <v>2</v>
      </c>
      <c r="D66" s="2">
        <v>2</v>
      </c>
      <c r="E66" s="2">
        <v>2</v>
      </c>
      <c r="F66" s="2">
        <v>1</v>
      </c>
      <c r="G66" s="2">
        <v>5</v>
      </c>
      <c r="H66" s="2">
        <v>2</v>
      </c>
      <c r="I66" s="2">
        <v>3</v>
      </c>
      <c r="J66" s="2">
        <v>2</v>
      </c>
      <c r="L66" s="7">
        <f t="shared" si="0"/>
        <v>7.2727272727272725</v>
      </c>
    </row>
    <row r="67" spans="1:12" ht="12.75">
      <c r="A67" s="2">
        <v>15.5</v>
      </c>
      <c r="B67" s="2">
        <v>1</v>
      </c>
      <c r="C67" s="2">
        <v>2</v>
      </c>
      <c r="D67" s="2">
        <v>4</v>
      </c>
      <c r="E67" s="2">
        <v>2</v>
      </c>
      <c r="F67" s="2">
        <v>0.5</v>
      </c>
      <c r="G67" s="2">
        <v>4</v>
      </c>
      <c r="H67" s="2">
        <v>2</v>
      </c>
      <c r="I67" s="2">
        <v>0</v>
      </c>
      <c r="J67" s="2">
        <v>0</v>
      </c>
      <c r="L67" s="7">
        <f aca="true" t="shared" si="1" ref="L67:L130">A67/22*8</f>
        <v>5.636363636363637</v>
      </c>
    </row>
    <row r="68" spans="1:12" ht="12.75">
      <c r="A68" s="2">
        <v>20.5</v>
      </c>
      <c r="B68" s="2">
        <v>1</v>
      </c>
      <c r="C68" s="2">
        <v>2</v>
      </c>
      <c r="D68" s="2">
        <v>4</v>
      </c>
      <c r="E68" s="2">
        <v>2</v>
      </c>
      <c r="F68" s="2">
        <v>0.5</v>
      </c>
      <c r="G68" s="2">
        <v>4</v>
      </c>
      <c r="H68" s="2">
        <v>2</v>
      </c>
      <c r="I68" s="2">
        <v>3</v>
      </c>
      <c r="J68" s="2">
        <v>2</v>
      </c>
      <c r="L68" s="7">
        <f t="shared" si="1"/>
        <v>7.454545454545454</v>
      </c>
    </row>
    <row r="69" spans="1:12" ht="12.75">
      <c r="A69" s="2">
        <v>13</v>
      </c>
      <c r="B69" s="2">
        <v>1</v>
      </c>
      <c r="C69" s="2">
        <v>2</v>
      </c>
      <c r="D69" s="2">
        <v>4</v>
      </c>
      <c r="E69" s="2">
        <v>2</v>
      </c>
      <c r="F69" s="2">
        <v>0</v>
      </c>
      <c r="G69" s="2">
        <v>1</v>
      </c>
      <c r="H69" s="2">
        <v>1</v>
      </c>
      <c r="I69" s="2">
        <v>0</v>
      </c>
      <c r="J69" s="2">
        <v>2</v>
      </c>
      <c r="L69" s="7">
        <f t="shared" si="1"/>
        <v>4.7272727272727275</v>
      </c>
    </row>
    <row r="70" spans="1:12" ht="12.75">
      <c r="A70" s="2">
        <v>2.5</v>
      </c>
      <c r="B70" s="2">
        <v>0.5</v>
      </c>
      <c r="C70" s="2">
        <v>0</v>
      </c>
      <c r="D70" s="2">
        <v>0</v>
      </c>
      <c r="E70" s="2">
        <v>2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L70" s="7">
        <f t="shared" si="1"/>
        <v>0.9090909090909091</v>
      </c>
    </row>
    <row r="71" spans="1:12" ht="12.75">
      <c r="A71" s="2">
        <v>9</v>
      </c>
      <c r="B71" s="2">
        <v>1</v>
      </c>
      <c r="C71" s="2">
        <v>0</v>
      </c>
      <c r="D71" s="2">
        <v>2</v>
      </c>
      <c r="E71" s="2">
        <v>0</v>
      </c>
      <c r="F71" s="2">
        <v>1</v>
      </c>
      <c r="G71" s="2">
        <v>5</v>
      </c>
      <c r="H71" s="2">
        <v>0</v>
      </c>
      <c r="I71" s="2">
        <v>0</v>
      </c>
      <c r="J71" s="2">
        <v>0</v>
      </c>
      <c r="L71" s="7">
        <f t="shared" si="1"/>
        <v>3.272727272727273</v>
      </c>
    </row>
    <row r="72" spans="1:12" ht="12.75">
      <c r="A72" s="2">
        <v>9.5</v>
      </c>
      <c r="B72" s="2">
        <v>1</v>
      </c>
      <c r="C72" s="2">
        <v>2</v>
      </c>
      <c r="D72" s="2">
        <v>4</v>
      </c>
      <c r="E72" s="2">
        <v>0</v>
      </c>
      <c r="F72" s="2">
        <v>0.5</v>
      </c>
      <c r="G72" s="2">
        <v>2</v>
      </c>
      <c r="H72" s="2">
        <v>0</v>
      </c>
      <c r="I72" s="2">
        <v>0</v>
      </c>
      <c r="J72" s="2">
        <v>0</v>
      </c>
      <c r="L72" s="7">
        <f t="shared" si="1"/>
        <v>3.4545454545454546</v>
      </c>
    </row>
    <row r="73" spans="1:12" ht="12.75">
      <c r="A73" s="2">
        <v>13</v>
      </c>
      <c r="B73" s="2">
        <v>1</v>
      </c>
      <c r="C73" s="2">
        <v>2</v>
      </c>
      <c r="D73" s="2">
        <v>1</v>
      </c>
      <c r="E73" s="2">
        <v>2</v>
      </c>
      <c r="F73" s="2">
        <v>1</v>
      </c>
      <c r="G73" s="2">
        <v>3</v>
      </c>
      <c r="H73" s="2">
        <v>1</v>
      </c>
      <c r="I73" s="2">
        <v>0</v>
      </c>
      <c r="J73" s="2">
        <v>2</v>
      </c>
      <c r="L73" s="7">
        <f t="shared" si="1"/>
        <v>4.7272727272727275</v>
      </c>
    </row>
    <row r="74" spans="1:12" ht="12.75">
      <c r="A74" s="2">
        <v>20</v>
      </c>
      <c r="B74" s="2">
        <v>1</v>
      </c>
      <c r="C74" s="2">
        <v>2</v>
      </c>
      <c r="D74" s="2">
        <v>4</v>
      </c>
      <c r="E74" s="2">
        <v>2</v>
      </c>
      <c r="F74" s="2">
        <v>2</v>
      </c>
      <c r="G74" s="2">
        <v>5</v>
      </c>
      <c r="H74" s="2">
        <v>2</v>
      </c>
      <c r="I74" s="2">
        <v>0</v>
      </c>
      <c r="J74" s="2">
        <v>2</v>
      </c>
      <c r="L74" s="7">
        <f t="shared" si="1"/>
        <v>7.2727272727272725</v>
      </c>
    </row>
    <row r="75" spans="1:12" ht="12.75">
      <c r="A75" s="2">
        <v>0.5</v>
      </c>
      <c r="B75" s="2">
        <v>0.5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L75" s="7">
        <f t="shared" si="1"/>
        <v>0.18181818181818182</v>
      </c>
    </row>
    <row r="76" spans="1:12" ht="12.75">
      <c r="A76" s="2">
        <v>14</v>
      </c>
      <c r="B76" s="2">
        <v>1</v>
      </c>
      <c r="C76" s="2">
        <v>2</v>
      </c>
      <c r="D76" s="2">
        <v>4</v>
      </c>
      <c r="E76" s="2">
        <v>2</v>
      </c>
      <c r="F76" s="2">
        <v>0</v>
      </c>
      <c r="G76" s="2">
        <v>5</v>
      </c>
      <c r="H76" s="2">
        <v>0</v>
      </c>
      <c r="I76" s="2">
        <v>0</v>
      </c>
      <c r="J76" s="2">
        <v>0</v>
      </c>
      <c r="L76" s="7">
        <f t="shared" si="1"/>
        <v>5.090909090909091</v>
      </c>
    </row>
    <row r="77" spans="1:12" ht="12.75">
      <c r="A77" s="2">
        <v>3</v>
      </c>
      <c r="B77" s="2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2</v>
      </c>
      <c r="L77" s="7">
        <f t="shared" si="1"/>
        <v>1.0909090909090908</v>
      </c>
    </row>
    <row r="78" spans="1:12" ht="12.75">
      <c r="A78" s="2">
        <v>22</v>
      </c>
      <c r="B78" s="2">
        <v>1</v>
      </c>
      <c r="C78" s="2">
        <v>2</v>
      </c>
      <c r="D78" s="2">
        <v>4</v>
      </c>
      <c r="E78" s="2">
        <v>2</v>
      </c>
      <c r="F78" s="2">
        <v>1</v>
      </c>
      <c r="G78" s="2">
        <v>5</v>
      </c>
      <c r="H78" s="2">
        <v>2</v>
      </c>
      <c r="I78" s="2">
        <v>3</v>
      </c>
      <c r="J78" s="2">
        <v>2</v>
      </c>
      <c r="L78" s="7">
        <f t="shared" si="1"/>
        <v>8</v>
      </c>
    </row>
    <row r="79" spans="1:12" ht="12.75">
      <c r="A79" s="2">
        <v>18.5</v>
      </c>
      <c r="B79" s="2">
        <v>1</v>
      </c>
      <c r="C79" s="2">
        <v>1.5</v>
      </c>
      <c r="D79" s="2">
        <v>4</v>
      </c>
      <c r="E79" s="2">
        <v>2</v>
      </c>
      <c r="F79" s="2">
        <v>1</v>
      </c>
      <c r="G79" s="2">
        <v>4</v>
      </c>
      <c r="H79" s="2">
        <v>0</v>
      </c>
      <c r="I79" s="2">
        <v>3</v>
      </c>
      <c r="J79" s="2">
        <v>2</v>
      </c>
      <c r="L79" s="7">
        <f t="shared" si="1"/>
        <v>6.7272727272727275</v>
      </c>
    </row>
    <row r="80" spans="1:12" ht="12.75">
      <c r="A80" s="2">
        <v>8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4</v>
      </c>
      <c r="H80" s="2">
        <v>0</v>
      </c>
      <c r="I80" s="2">
        <v>0</v>
      </c>
      <c r="J80" s="2">
        <v>2</v>
      </c>
      <c r="L80" s="7">
        <f t="shared" si="1"/>
        <v>2.909090909090909</v>
      </c>
    </row>
    <row r="81" spans="1:12" ht="12.75">
      <c r="A81" s="2">
        <v>15</v>
      </c>
      <c r="B81" s="2">
        <v>1</v>
      </c>
      <c r="C81" s="2">
        <v>0</v>
      </c>
      <c r="D81" s="2">
        <v>4</v>
      </c>
      <c r="E81" s="2">
        <v>2</v>
      </c>
      <c r="F81" s="2">
        <v>1</v>
      </c>
      <c r="G81" s="2">
        <v>5</v>
      </c>
      <c r="H81" s="2">
        <v>2</v>
      </c>
      <c r="I81" s="2">
        <v>0</v>
      </c>
      <c r="J81" s="2">
        <v>0</v>
      </c>
      <c r="L81" s="7">
        <f t="shared" si="1"/>
        <v>5.454545454545454</v>
      </c>
    </row>
    <row r="82" spans="1:12" ht="12.75">
      <c r="A82" s="2">
        <v>12.5</v>
      </c>
      <c r="B82" s="2">
        <v>1</v>
      </c>
      <c r="C82" s="2">
        <v>2</v>
      </c>
      <c r="D82" s="2">
        <v>3.5</v>
      </c>
      <c r="E82" s="2">
        <v>2</v>
      </c>
      <c r="F82" s="2">
        <v>1</v>
      </c>
      <c r="G82" s="2">
        <v>0</v>
      </c>
      <c r="H82" s="2">
        <v>0</v>
      </c>
      <c r="I82" s="2">
        <v>3</v>
      </c>
      <c r="J82" s="2">
        <v>0</v>
      </c>
      <c r="L82" s="7">
        <f t="shared" si="1"/>
        <v>4.545454545454546</v>
      </c>
    </row>
    <row r="83" spans="1:12" ht="12.75">
      <c r="A83" s="2">
        <v>10.5</v>
      </c>
      <c r="B83" s="2">
        <v>1</v>
      </c>
      <c r="C83" s="2">
        <v>0</v>
      </c>
      <c r="D83" s="2">
        <v>1.5</v>
      </c>
      <c r="E83" s="2">
        <v>2</v>
      </c>
      <c r="F83" s="2">
        <v>1</v>
      </c>
      <c r="G83" s="2">
        <v>3</v>
      </c>
      <c r="H83" s="2">
        <v>0</v>
      </c>
      <c r="I83" s="2">
        <v>0</v>
      </c>
      <c r="J83" s="2">
        <v>2</v>
      </c>
      <c r="L83" s="7">
        <f t="shared" si="1"/>
        <v>3.8181818181818183</v>
      </c>
    </row>
    <row r="84" spans="1:12" ht="12.75">
      <c r="A84" s="2">
        <v>4</v>
      </c>
      <c r="B84" s="2">
        <v>1</v>
      </c>
      <c r="C84" s="2">
        <v>1</v>
      </c>
      <c r="D84" s="2">
        <v>0</v>
      </c>
      <c r="E84" s="2">
        <v>2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L84" s="7">
        <f t="shared" si="1"/>
        <v>1.4545454545454546</v>
      </c>
    </row>
    <row r="85" spans="1:12" ht="12.75">
      <c r="A85" s="2">
        <v>6</v>
      </c>
      <c r="B85" s="2">
        <v>1</v>
      </c>
      <c r="C85" s="2">
        <v>0</v>
      </c>
      <c r="D85" s="2">
        <v>2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2</v>
      </c>
      <c r="L85" s="7">
        <f t="shared" si="1"/>
        <v>2.1818181818181817</v>
      </c>
    </row>
    <row r="86" spans="1:12" ht="12.75">
      <c r="A86" s="2">
        <v>10</v>
      </c>
      <c r="B86" s="2">
        <v>1</v>
      </c>
      <c r="C86" s="2">
        <v>0</v>
      </c>
      <c r="D86" s="2">
        <v>0</v>
      </c>
      <c r="E86" s="2">
        <v>0</v>
      </c>
      <c r="F86" s="2">
        <v>1</v>
      </c>
      <c r="G86" s="2">
        <v>5</v>
      </c>
      <c r="H86" s="2">
        <v>1</v>
      </c>
      <c r="I86" s="2">
        <v>0</v>
      </c>
      <c r="J86" s="2">
        <v>2</v>
      </c>
      <c r="L86" s="7">
        <f t="shared" si="1"/>
        <v>3.6363636363636362</v>
      </c>
    </row>
    <row r="87" spans="1:12" ht="12.75">
      <c r="A87" s="2">
        <v>10.5</v>
      </c>
      <c r="B87" s="2">
        <v>1</v>
      </c>
      <c r="C87" s="2">
        <v>0</v>
      </c>
      <c r="D87" s="2">
        <v>3</v>
      </c>
      <c r="E87" s="2">
        <v>0</v>
      </c>
      <c r="F87" s="2">
        <v>0.5</v>
      </c>
      <c r="G87" s="2">
        <v>4</v>
      </c>
      <c r="H87" s="2">
        <v>0</v>
      </c>
      <c r="I87" s="2">
        <v>0</v>
      </c>
      <c r="J87" s="2">
        <v>2</v>
      </c>
      <c r="L87" s="7">
        <f t="shared" si="1"/>
        <v>3.8181818181818183</v>
      </c>
    </row>
    <row r="88" spans="1:12" ht="12.75">
      <c r="A88" s="2">
        <v>12</v>
      </c>
      <c r="B88" s="2">
        <v>1</v>
      </c>
      <c r="C88" s="2">
        <v>0</v>
      </c>
      <c r="D88" s="2">
        <v>4</v>
      </c>
      <c r="E88" s="2">
        <v>0</v>
      </c>
      <c r="F88" s="2">
        <v>1</v>
      </c>
      <c r="G88" s="2">
        <v>5</v>
      </c>
      <c r="H88" s="2">
        <v>1</v>
      </c>
      <c r="I88" s="2">
        <v>0</v>
      </c>
      <c r="J88" s="2">
        <v>0</v>
      </c>
      <c r="L88" s="7">
        <f t="shared" si="1"/>
        <v>4.363636363636363</v>
      </c>
    </row>
    <row r="89" spans="1:12" ht="12.75">
      <c r="A89" s="2">
        <v>9</v>
      </c>
      <c r="B89" s="2">
        <v>1</v>
      </c>
      <c r="C89" s="2">
        <v>0</v>
      </c>
      <c r="D89" s="2">
        <v>2</v>
      </c>
      <c r="E89" s="2">
        <v>2</v>
      </c>
      <c r="F89" s="2">
        <v>1</v>
      </c>
      <c r="G89" s="2">
        <v>3</v>
      </c>
      <c r="H89" s="2">
        <v>0</v>
      </c>
      <c r="I89" s="2">
        <v>0</v>
      </c>
      <c r="J89" s="2">
        <v>0</v>
      </c>
      <c r="L89" s="7">
        <f t="shared" si="1"/>
        <v>3.272727272727273</v>
      </c>
    </row>
    <row r="90" spans="1:12" ht="12.75">
      <c r="A90" s="2">
        <v>14</v>
      </c>
      <c r="B90" s="2">
        <v>1</v>
      </c>
      <c r="C90" s="2">
        <v>2</v>
      </c>
      <c r="D90" s="2">
        <v>4</v>
      </c>
      <c r="E90" s="2">
        <v>2</v>
      </c>
      <c r="F90" s="2">
        <v>0</v>
      </c>
      <c r="G90" s="2">
        <v>0</v>
      </c>
      <c r="H90" s="2">
        <v>0</v>
      </c>
      <c r="I90" s="2">
        <v>3</v>
      </c>
      <c r="J90" s="2">
        <v>2</v>
      </c>
      <c r="L90" s="7">
        <f t="shared" si="1"/>
        <v>5.090909090909091</v>
      </c>
    </row>
    <row r="91" spans="1:12" ht="12.75">
      <c r="A91" s="2">
        <v>5.75</v>
      </c>
      <c r="B91" s="2">
        <v>0.75</v>
      </c>
      <c r="C91" s="2">
        <v>0</v>
      </c>
      <c r="D91" s="2">
        <v>0</v>
      </c>
      <c r="E91" s="2">
        <v>2</v>
      </c>
      <c r="F91" s="2">
        <v>0</v>
      </c>
      <c r="G91" s="2">
        <v>0</v>
      </c>
      <c r="H91" s="2">
        <v>0</v>
      </c>
      <c r="I91" s="2">
        <v>3</v>
      </c>
      <c r="J91" s="2">
        <v>0</v>
      </c>
      <c r="L91" s="7">
        <f t="shared" si="1"/>
        <v>2.090909090909091</v>
      </c>
    </row>
    <row r="92" spans="1:12" ht="12.75">
      <c r="A92" s="2">
        <v>20</v>
      </c>
      <c r="B92" s="2">
        <v>1</v>
      </c>
      <c r="C92" s="2">
        <v>1</v>
      </c>
      <c r="D92" s="2">
        <v>4</v>
      </c>
      <c r="E92" s="2">
        <v>2</v>
      </c>
      <c r="F92" s="2">
        <v>1</v>
      </c>
      <c r="G92" s="2">
        <v>4</v>
      </c>
      <c r="H92" s="2">
        <v>2</v>
      </c>
      <c r="I92" s="2">
        <v>3</v>
      </c>
      <c r="J92" s="2">
        <v>2</v>
      </c>
      <c r="L92" s="7">
        <f t="shared" si="1"/>
        <v>7.2727272727272725</v>
      </c>
    </row>
    <row r="93" spans="1:12" ht="12.75">
      <c r="A93" s="2">
        <v>7</v>
      </c>
      <c r="B93" s="2">
        <v>1</v>
      </c>
      <c r="C93" s="2">
        <v>0</v>
      </c>
      <c r="D93" s="2">
        <v>0</v>
      </c>
      <c r="E93" s="2">
        <v>0</v>
      </c>
      <c r="F93" s="2">
        <v>1</v>
      </c>
      <c r="G93" s="2">
        <v>4</v>
      </c>
      <c r="H93" s="2">
        <v>1</v>
      </c>
      <c r="I93" s="2">
        <v>0</v>
      </c>
      <c r="J93" s="2">
        <v>0</v>
      </c>
      <c r="L93" s="7">
        <f t="shared" si="1"/>
        <v>2.5454545454545454</v>
      </c>
    </row>
    <row r="94" spans="1:12" ht="12.75">
      <c r="A94" s="2">
        <v>19.5</v>
      </c>
      <c r="B94" s="2">
        <v>1</v>
      </c>
      <c r="C94" s="2">
        <v>2</v>
      </c>
      <c r="D94" s="2">
        <v>4</v>
      </c>
      <c r="E94" s="2">
        <v>2</v>
      </c>
      <c r="F94" s="2">
        <v>0.5</v>
      </c>
      <c r="G94" s="2">
        <v>3</v>
      </c>
      <c r="H94" s="2">
        <v>2</v>
      </c>
      <c r="I94" s="2">
        <v>3</v>
      </c>
      <c r="J94" s="2">
        <v>2</v>
      </c>
      <c r="L94" s="7">
        <f t="shared" si="1"/>
        <v>7.090909090909091</v>
      </c>
    </row>
    <row r="95" spans="1:12" ht="12.75">
      <c r="A95" s="2">
        <v>1</v>
      </c>
      <c r="B95" s="2">
        <v>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L95" s="7">
        <f t="shared" si="1"/>
        <v>0.36363636363636365</v>
      </c>
    </row>
    <row r="96" spans="1:12" ht="12.75">
      <c r="A96" s="2">
        <v>14</v>
      </c>
      <c r="B96" s="2">
        <v>1</v>
      </c>
      <c r="C96" s="2">
        <v>2</v>
      </c>
      <c r="D96" s="2">
        <v>4</v>
      </c>
      <c r="E96" s="2">
        <v>2</v>
      </c>
      <c r="F96" s="2">
        <v>1</v>
      </c>
      <c r="G96" s="2">
        <v>4</v>
      </c>
      <c r="H96" s="2">
        <v>0</v>
      </c>
      <c r="I96" s="2">
        <v>0</v>
      </c>
      <c r="J96" s="2">
        <v>0</v>
      </c>
      <c r="L96" s="7">
        <f t="shared" si="1"/>
        <v>5.090909090909091</v>
      </c>
    </row>
    <row r="97" spans="1:12" ht="12.75">
      <c r="A97" s="2">
        <v>12</v>
      </c>
      <c r="B97" s="2">
        <v>1</v>
      </c>
      <c r="C97" s="2">
        <v>0</v>
      </c>
      <c r="D97" s="2">
        <v>2</v>
      </c>
      <c r="E97" s="2">
        <v>0</v>
      </c>
      <c r="F97" s="2">
        <v>1</v>
      </c>
      <c r="G97" s="2">
        <v>5</v>
      </c>
      <c r="H97" s="2">
        <v>0</v>
      </c>
      <c r="I97" s="2">
        <v>3</v>
      </c>
      <c r="J97" s="2">
        <v>0</v>
      </c>
      <c r="L97" s="7">
        <f t="shared" si="1"/>
        <v>4.363636363636363</v>
      </c>
    </row>
    <row r="98" spans="1:12" ht="12.75">
      <c r="A98" s="2">
        <v>5.5</v>
      </c>
      <c r="B98" s="2">
        <v>1</v>
      </c>
      <c r="C98" s="2">
        <v>0.5</v>
      </c>
      <c r="D98" s="2">
        <v>2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2</v>
      </c>
      <c r="L98" s="7">
        <f t="shared" si="1"/>
        <v>2</v>
      </c>
    </row>
    <row r="99" spans="1:12" ht="12.75">
      <c r="A99" s="2">
        <v>8</v>
      </c>
      <c r="B99" s="2">
        <v>0.5</v>
      </c>
      <c r="C99" s="2">
        <v>0</v>
      </c>
      <c r="D99" s="2">
        <v>0</v>
      </c>
      <c r="E99" s="2">
        <v>0</v>
      </c>
      <c r="F99" s="2">
        <v>0.5</v>
      </c>
      <c r="G99" s="2">
        <v>2</v>
      </c>
      <c r="H99" s="2">
        <v>0</v>
      </c>
      <c r="I99" s="2">
        <v>3</v>
      </c>
      <c r="J99" s="2">
        <v>2</v>
      </c>
      <c r="L99" s="7">
        <f t="shared" si="1"/>
        <v>2.909090909090909</v>
      </c>
    </row>
    <row r="100" spans="1:12" ht="12.75">
      <c r="A100" s="2">
        <v>14.5</v>
      </c>
      <c r="B100" s="2">
        <v>1</v>
      </c>
      <c r="C100" s="2">
        <v>2</v>
      </c>
      <c r="D100" s="2">
        <v>3.5</v>
      </c>
      <c r="E100" s="2">
        <v>2</v>
      </c>
      <c r="F100" s="2">
        <v>1</v>
      </c>
      <c r="G100" s="2">
        <v>3</v>
      </c>
      <c r="H100" s="2">
        <v>2</v>
      </c>
      <c r="I100" s="2">
        <v>0</v>
      </c>
      <c r="J100" s="2">
        <v>0</v>
      </c>
      <c r="L100" s="7">
        <f t="shared" si="1"/>
        <v>5.2727272727272725</v>
      </c>
    </row>
    <row r="101" spans="1:12" ht="12.75">
      <c r="A101" s="2">
        <v>11.5</v>
      </c>
      <c r="B101" s="2">
        <v>1</v>
      </c>
      <c r="C101" s="2">
        <v>0</v>
      </c>
      <c r="D101" s="2">
        <v>0.5</v>
      </c>
      <c r="E101" s="2">
        <v>2</v>
      </c>
      <c r="F101" s="2">
        <v>1</v>
      </c>
      <c r="G101" s="2">
        <v>5</v>
      </c>
      <c r="H101" s="2">
        <v>2</v>
      </c>
      <c r="I101" s="2">
        <v>0</v>
      </c>
      <c r="J101" s="2">
        <v>0</v>
      </c>
      <c r="L101" s="7">
        <f t="shared" si="1"/>
        <v>4.181818181818182</v>
      </c>
    </row>
    <row r="102" spans="1:12" ht="12.75">
      <c r="A102" s="2">
        <v>9.5</v>
      </c>
      <c r="B102" s="2">
        <v>1</v>
      </c>
      <c r="C102" s="2">
        <v>0</v>
      </c>
      <c r="D102" s="2">
        <v>2</v>
      </c>
      <c r="E102" s="2">
        <v>0</v>
      </c>
      <c r="F102" s="2">
        <v>0.5</v>
      </c>
      <c r="G102" s="2">
        <v>4</v>
      </c>
      <c r="H102" s="2">
        <v>2</v>
      </c>
      <c r="I102" s="2">
        <v>0</v>
      </c>
      <c r="J102" s="2">
        <v>0</v>
      </c>
      <c r="L102" s="7">
        <f t="shared" si="1"/>
        <v>3.4545454545454546</v>
      </c>
    </row>
    <row r="103" spans="1:12" ht="12.75">
      <c r="A103" s="2">
        <v>3</v>
      </c>
      <c r="B103" s="2">
        <v>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2</v>
      </c>
      <c r="L103" s="7">
        <f t="shared" si="1"/>
        <v>1.0909090909090908</v>
      </c>
    </row>
    <row r="104" spans="1:12" ht="12.75">
      <c r="A104" s="2">
        <v>22</v>
      </c>
      <c r="B104" s="2">
        <v>1</v>
      </c>
      <c r="C104" s="2">
        <v>2</v>
      </c>
      <c r="D104" s="2">
        <v>4</v>
      </c>
      <c r="E104" s="2">
        <v>2</v>
      </c>
      <c r="F104" s="2">
        <v>1</v>
      </c>
      <c r="G104" s="2">
        <v>5</v>
      </c>
      <c r="H104" s="2">
        <v>2</v>
      </c>
      <c r="I104" s="2">
        <v>3</v>
      </c>
      <c r="J104" s="2">
        <v>2</v>
      </c>
      <c r="L104" s="7">
        <f t="shared" si="1"/>
        <v>8</v>
      </c>
    </row>
    <row r="105" spans="1:12" ht="12.75">
      <c r="A105" s="2">
        <v>15</v>
      </c>
      <c r="B105" s="2">
        <v>1</v>
      </c>
      <c r="C105" s="2">
        <v>2</v>
      </c>
      <c r="D105" s="2">
        <v>2</v>
      </c>
      <c r="E105" s="2">
        <v>0</v>
      </c>
      <c r="F105" s="2">
        <v>1</v>
      </c>
      <c r="G105" s="2">
        <v>5</v>
      </c>
      <c r="H105" s="2">
        <v>2</v>
      </c>
      <c r="I105" s="2">
        <v>0</v>
      </c>
      <c r="J105" s="2">
        <v>2</v>
      </c>
      <c r="L105" s="7">
        <f t="shared" si="1"/>
        <v>5.454545454545454</v>
      </c>
    </row>
    <row r="106" spans="1:12" ht="12.75">
      <c r="A106" s="2">
        <v>17</v>
      </c>
      <c r="B106" s="2">
        <v>1</v>
      </c>
      <c r="C106" s="2">
        <v>2</v>
      </c>
      <c r="D106" s="2">
        <v>4</v>
      </c>
      <c r="E106" s="2">
        <v>2</v>
      </c>
      <c r="F106" s="2">
        <v>1</v>
      </c>
      <c r="G106" s="2">
        <v>5</v>
      </c>
      <c r="H106" s="2">
        <v>2</v>
      </c>
      <c r="I106" s="2">
        <v>0</v>
      </c>
      <c r="J106" s="2">
        <v>0</v>
      </c>
      <c r="L106" s="7">
        <f t="shared" si="1"/>
        <v>6.181818181818182</v>
      </c>
    </row>
    <row r="107" spans="1:12" ht="12.75">
      <c r="A107" s="2">
        <v>18.5</v>
      </c>
      <c r="B107" s="2">
        <v>1</v>
      </c>
      <c r="C107" s="2">
        <v>2</v>
      </c>
      <c r="D107" s="2">
        <v>4</v>
      </c>
      <c r="E107" s="2">
        <v>2</v>
      </c>
      <c r="F107" s="2">
        <v>0.5</v>
      </c>
      <c r="G107" s="2">
        <v>4</v>
      </c>
      <c r="H107" s="2">
        <v>2</v>
      </c>
      <c r="I107" s="2">
        <v>3</v>
      </c>
      <c r="J107" s="2">
        <v>0</v>
      </c>
      <c r="L107" s="7">
        <f t="shared" si="1"/>
        <v>6.7272727272727275</v>
      </c>
    </row>
    <row r="108" spans="1:12" ht="12.75">
      <c r="A108" s="2">
        <v>11</v>
      </c>
      <c r="B108" s="2">
        <v>1</v>
      </c>
      <c r="C108" s="2">
        <v>0</v>
      </c>
      <c r="D108" s="2">
        <v>2</v>
      </c>
      <c r="E108" s="2">
        <v>0</v>
      </c>
      <c r="F108" s="2">
        <v>1</v>
      </c>
      <c r="G108" s="2">
        <v>4</v>
      </c>
      <c r="H108" s="2">
        <v>1</v>
      </c>
      <c r="I108" s="2">
        <v>0</v>
      </c>
      <c r="J108" s="2">
        <v>2</v>
      </c>
      <c r="L108" s="7">
        <f t="shared" si="1"/>
        <v>4</v>
      </c>
    </row>
    <row r="109" spans="1:12" ht="12.75">
      <c r="A109" s="2">
        <v>5</v>
      </c>
      <c r="B109" s="2">
        <v>0</v>
      </c>
      <c r="C109" s="2">
        <v>0</v>
      </c>
      <c r="D109" s="2">
        <v>0</v>
      </c>
      <c r="E109" s="2">
        <v>2</v>
      </c>
      <c r="F109" s="2">
        <v>0</v>
      </c>
      <c r="G109" s="2">
        <v>0</v>
      </c>
      <c r="H109" s="2">
        <v>0</v>
      </c>
      <c r="I109" s="2">
        <v>3</v>
      </c>
      <c r="J109" s="2">
        <v>0</v>
      </c>
      <c r="L109" s="7">
        <f t="shared" si="1"/>
        <v>1.8181818181818181</v>
      </c>
    </row>
    <row r="110" spans="1:12" ht="12.75">
      <c r="A110" s="2">
        <v>16</v>
      </c>
      <c r="B110" s="2">
        <v>1</v>
      </c>
      <c r="C110" s="2">
        <v>0</v>
      </c>
      <c r="D110" s="2">
        <v>4</v>
      </c>
      <c r="E110" s="2">
        <v>2</v>
      </c>
      <c r="F110" s="2">
        <v>0</v>
      </c>
      <c r="G110" s="2">
        <v>4</v>
      </c>
      <c r="H110" s="2">
        <v>0</v>
      </c>
      <c r="I110" s="2">
        <v>3</v>
      </c>
      <c r="J110" s="2">
        <v>2</v>
      </c>
      <c r="L110" s="7">
        <f t="shared" si="1"/>
        <v>5.818181818181818</v>
      </c>
    </row>
    <row r="111" spans="1:12" ht="12.75">
      <c r="A111" s="2">
        <v>8.5</v>
      </c>
      <c r="B111" s="2">
        <v>0.5</v>
      </c>
      <c r="C111" s="2">
        <v>0</v>
      </c>
      <c r="D111" s="2">
        <v>0</v>
      </c>
      <c r="E111" s="2">
        <v>0</v>
      </c>
      <c r="F111" s="2">
        <v>1</v>
      </c>
      <c r="G111" s="2">
        <v>2</v>
      </c>
      <c r="H111" s="2">
        <v>0</v>
      </c>
      <c r="I111" s="2">
        <v>3</v>
      </c>
      <c r="J111" s="2">
        <v>2</v>
      </c>
      <c r="L111" s="7">
        <f t="shared" si="1"/>
        <v>3.090909090909091</v>
      </c>
    </row>
    <row r="112" spans="1:12" ht="12.75">
      <c r="A112" s="2">
        <v>2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2</v>
      </c>
      <c r="L112" s="7">
        <f t="shared" si="1"/>
        <v>0.7272727272727273</v>
      </c>
    </row>
    <row r="113" spans="1:12" ht="12.75">
      <c r="A113" s="2">
        <v>3</v>
      </c>
      <c r="B113" s="2">
        <v>1</v>
      </c>
      <c r="C113" s="2">
        <v>2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L113" s="7">
        <f t="shared" si="1"/>
        <v>1.0909090909090908</v>
      </c>
    </row>
    <row r="114" spans="1:12" ht="12.75">
      <c r="A114" s="2">
        <v>9</v>
      </c>
      <c r="B114" s="2">
        <v>1</v>
      </c>
      <c r="C114" s="2">
        <v>2</v>
      </c>
      <c r="D114" s="2">
        <v>4</v>
      </c>
      <c r="E114" s="2">
        <v>0</v>
      </c>
      <c r="F114" s="2">
        <v>0</v>
      </c>
      <c r="G114" s="2">
        <v>0</v>
      </c>
      <c r="H114" s="2">
        <v>2</v>
      </c>
      <c r="I114" s="2">
        <v>0</v>
      </c>
      <c r="J114" s="2">
        <v>0</v>
      </c>
      <c r="L114" s="7">
        <f t="shared" si="1"/>
        <v>3.272727272727273</v>
      </c>
    </row>
    <row r="115" spans="1:12" ht="12.75">
      <c r="A115" s="2">
        <v>13.5</v>
      </c>
      <c r="B115" s="2">
        <v>1</v>
      </c>
      <c r="C115" s="2">
        <v>2</v>
      </c>
      <c r="D115" s="2">
        <v>4</v>
      </c>
      <c r="E115" s="2">
        <v>2</v>
      </c>
      <c r="F115" s="2">
        <v>0.5</v>
      </c>
      <c r="G115" s="2">
        <v>4</v>
      </c>
      <c r="H115" s="2">
        <v>0</v>
      </c>
      <c r="I115" s="2">
        <v>0</v>
      </c>
      <c r="J115" s="2">
        <v>0</v>
      </c>
      <c r="L115" s="7">
        <f t="shared" si="1"/>
        <v>4.909090909090909</v>
      </c>
    </row>
    <row r="116" spans="1:12" ht="12.75">
      <c r="A116" s="2">
        <v>6</v>
      </c>
      <c r="B116" s="2">
        <v>1</v>
      </c>
      <c r="C116" s="2">
        <v>0</v>
      </c>
      <c r="D116" s="2">
        <v>0</v>
      </c>
      <c r="E116" s="2">
        <v>2</v>
      </c>
      <c r="F116" s="2">
        <v>0</v>
      </c>
      <c r="G116" s="2">
        <v>0</v>
      </c>
      <c r="H116" s="2">
        <v>0</v>
      </c>
      <c r="I116" s="2">
        <v>3</v>
      </c>
      <c r="J116" s="2">
        <v>0</v>
      </c>
      <c r="L116" s="7">
        <f t="shared" si="1"/>
        <v>2.1818181818181817</v>
      </c>
    </row>
    <row r="117" spans="1:12" ht="12.75">
      <c r="A117" s="2">
        <v>4.75</v>
      </c>
      <c r="B117" s="2">
        <v>1</v>
      </c>
      <c r="C117" s="2">
        <v>1.75</v>
      </c>
      <c r="D117" s="2">
        <v>0</v>
      </c>
      <c r="E117" s="2">
        <v>0</v>
      </c>
      <c r="F117" s="2">
        <v>0</v>
      </c>
      <c r="G117" s="2">
        <v>2</v>
      </c>
      <c r="H117" s="2">
        <v>0</v>
      </c>
      <c r="I117" s="2">
        <v>0</v>
      </c>
      <c r="J117" s="2">
        <v>0</v>
      </c>
      <c r="L117" s="7">
        <f t="shared" si="1"/>
        <v>1.7272727272727273</v>
      </c>
    </row>
    <row r="118" spans="1:12" ht="12.75">
      <c r="A118" s="2">
        <v>9</v>
      </c>
      <c r="B118" s="2">
        <v>0.5</v>
      </c>
      <c r="C118" s="2">
        <v>0</v>
      </c>
      <c r="D118" s="2">
        <v>0.5</v>
      </c>
      <c r="E118" s="2">
        <v>2</v>
      </c>
      <c r="F118" s="2">
        <v>1</v>
      </c>
      <c r="G118" s="2">
        <v>5</v>
      </c>
      <c r="H118" s="2">
        <v>0</v>
      </c>
      <c r="I118" s="2">
        <v>0</v>
      </c>
      <c r="J118" s="2">
        <v>0</v>
      </c>
      <c r="L118" s="7">
        <f t="shared" si="1"/>
        <v>3.272727272727273</v>
      </c>
    </row>
    <row r="119" spans="1:12" ht="12.75">
      <c r="A119" s="2">
        <v>7</v>
      </c>
      <c r="B119" s="2">
        <v>0</v>
      </c>
      <c r="C119" s="2">
        <v>0</v>
      </c>
      <c r="D119" s="2">
        <v>0</v>
      </c>
      <c r="E119" s="2">
        <v>2</v>
      </c>
      <c r="F119" s="2">
        <v>0</v>
      </c>
      <c r="G119" s="2">
        <v>0</v>
      </c>
      <c r="H119" s="2">
        <v>0</v>
      </c>
      <c r="I119" s="2">
        <v>3</v>
      </c>
      <c r="J119" s="2">
        <v>2</v>
      </c>
      <c r="L119" s="7">
        <f t="shared" si="1"/>
        <v>2.5454545454545454</v>
      </c>
    </row>
    <row r="120" spans="1:12" ht="12.75">
      <c r="A120" s="2">
        <v>16</v>
      </c>
      <c r="B120" s="2">
        <v>1</v>
      </c>
      <c r="C120" s="2">
        <v>2</v>
      </c>
      <c r="D120" s="2">
        <v>0</v>
      </c>
      <c r="E120" s="2">
        <v>2</v>
      </c>
      <c r="F120" s="2">
        <v>1</v>
      </c>
      <c r="G120" s="2">
        <v>5</v>
      </c>
      <c r="H120" s="2">
        <v>2</v>
      </c>
      <c r="I120" s="2">
        <v>3</v>
      </c>
      <c r="J120" s="2">
        <v>0</v>
      </c>
      <c r="L120" s="7">
        <f t="shared" si="1"/>
        <v>5.818181818181818</v>
      </c>
    </row>
    <row r="121" spans="1:12" ht="12.75">
      <c r="A121" s="2">
        <v>12.5</v>
      </c>
      <c r="B121" s="2">
        <v>0.5</v>
      </c>
      <c r="C121" s="2">
        <v>0</v>
      </c>
      <c r="D121" s="2">
        <v>1</v>
      </c>
      <c r="E121" s="2">
        <v>0</v>
      </c>
      <c r="F121" s="2">
        <v>1</v>
      </c>
      <c r="G121" s="2">
        <v>5</v>
      </c>
      <c r="H121" s="2">
        <v>2</v>
      </c>
      <c r="I121" s="2">
        <v>3</v>
      </c>
      <c r="J121" s="2">
        <v>0</v>
      </c>
      <c r="L121" s="7">
        <f t="shared" si="1"/>
        <v>4.545454545454546</v>
      </c>
    </row>
    <row r="122" spans="1:12" ht="12.75">
      <c r="A122" s="2">
        <v>18</v>
      </c>
      <c r="B122" s="2">
        <v>1</v>
      </c>
      <c r="C122" s="2">
        <v>2</v>
      </c>
      <c r="D122" s="2">
        <v>4</v>
      </c>
      <c r="E122" s="2">
        <v>0</v>
      </c>
      <c r="F122" s="2">
        <v>0</v>
      </c>
      <c r="G122" s="2">
        <v>4</v>
      </c>
      <c r="H122" s="2">
        <v>2</v>
      </c>
      <c r="I122" s="2">
        <v>3</v>
      </c>
      <c r="J122" s="2">
        <v>2</v>
      </c>
      <c r="L122" s="7">
        <f t="shared" si="1"/>
        <v>6.545454545454546</v>
      </c>
    </row>
    <row r="123" spans="1:12" ht="12.75">
      <c r="A123" s="2">
        <v>0.5</v>
      </c>
      <c r="B123" s="2">
        <v>0.5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L123" s="7">
        <f t="shared" si="1"/>
        <v>0.18181818181818182</v>
      </c>
    </row>
    <row r="124" spans="1:12" ht="12.75">
      <c r="A124" s="2">
        <v>14</v>
      </c>
      <c r="B124" s="2">
        <v>1</v>
      </c>
      <c r="C124" s="2">
        <v>2</v>
      </c>
      <c r="D124" s="2">
        <v>0</v>
      </c>
      <c r="E124" s="2">
        <v>2</v>
      </c>
      <c r="F124" s="2">
        <v>0</v>
      </c>
      <c r="G124" s="2">
        <v>5</v>
      </c>
      <c r="H124" s="2">
        <v>1</v>
      </c>
      <c r="I124" s="2">
        <v>3</v>
      </c>
      <c r="J124" s="2">
        <v>0</v>
      </c>
      <c r="L124" s="7">
        <f t="shared" si="1"/>
        <v>5.090909090909091</v>
      </c>
    </row>
    <row r="125" spans="1:12" ht="12.75">
      <c r="A125" s="2">
        <v>8</v>
      </c>
      <c r="B125" s="2">
        <v>1</v>
      </c>
      <c r="C125" s="2">
        <v>0</v>
      </c>
      <c r="D125" s="2">
        <v>4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2</v>
      </c>
      <c r="L125" s="7">
        <f t="shared" si="1"/>
        <v>2.909090909090909</v>
      </c>
    </row>
    <row r="126" spans="1:12" ht="12.75">
      <c r="A126" s="2">
        <v>3</v>
      </c>
      <c r="B126" s="2">
        <v>1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2</v>
      </c>
      <c r="L126" s="7">
        <f t="shared" si="1"/>
        <v>1.0909090909090908</v>
      </c>
    </row>
    <row r="127" spans="1:12" ht="12.75">
      <c r="A127" s="2">
        <v>5</v>
      </c>
      <c r="B127" s="2">
        <v>1</v>
      </c>
      <c r="C127" s="2">
        <v>0</v>
      </c>
      <c r="D127" s="2">
        <v>2</v>
      </c>
      <c r="E127" s="2">
        <v>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L127" s="7">
        <f t="shared" si="1"/>
        <v>1.8181818181818181</v>
      </c>
    </row>
    <row r="128" spans="1:12" ht="12.75">
      <c r="A128" s="2">
        <v>6.5</v>
      </c>
      <c r="B128" s="2">
        <v>0.5</v>
      </c>
      <c r="C128" s="2">
        <v>0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3</v>
      </c>
      <c r="J128" s="2">
        <v>2</v>
      </c>
      <c r="L128" s="7">
        <f t="shared" si="1"/>
        <v>2.3636363636363638</v>
      </c>
    </row>
    <row r="129" spans="1:12" ht="12.75">
      <c r="A129" s="2">
        <v>20.5</v>
      </c>
      <c r="B129" s="2">
        <v>1</v>
      </c>
      <c r="C129" s="2">
        <v>2</v>
      </c>
      <c r="D129" s="2">
        <v>4</v>
      </c>
      <c r="E129" s="2">
        <v>2</v>
      </c>
      <c r="F129" s="2">
        <v>0.5</v>
      </c>
      <c r="G129" s="2">
        <v>4</v>
      </c>
      <c r="H129" s="2">
        <v>2</v>
      </c>
      <c r="I129" s="2">
        <v>3</v>
      </c>
      <c r="J129" s="2">
        <v>2</v>
      </c>
      <c r="L129" s="7">
        <f t="shared" si="1"/>
        <v>7.454545454545454</v>
      </c>
    </row>
    <row r="130" spans="1:12" ht="12.75">
      <c r="A130" s="2">
        <v>9</v>
      </c>
      <c r="B130" s="2">
        <v>1</v>
      </c>
      <c r="C130" s="2">
        <v>0</v>
      </c>
      <c r="D130" s="2">
        <v>0</v>
      </c>
      <c r="E130" s="2">
        <v>2</v>
      </c>
      <c r="F130" s="2">
        <v>1</v>
      </c>
      <c r="G130" s="2">
        <v>0</v>
      </c>
      <c r="H130" s="2">
        <v>0</v>
      </c>
      <c r="I130" s="2">
        <v>3</v>
      </c>
      <c r="J130" s="2">
        <v>2</v>
      </c>
      <c r="L130" s="7">
        <f t="shared" si="1"/>
        <v>3.272727272727273</v>
      </c>
    </row>
    <row r="131" spans="1:12" ht="12.75">
      <c r="A131" s="2">
        <v>10</v>
      </c>
      <c r="B131" s="2">
        <v>0.5</v>
      </c>
      <c r="C131" s="2">
        <v>0.5</v>
      </c>
      <c r="D131" s="2">
        <v>0</v>
      </c>
      <c r="E131" s="2">
        <v>2</v>
      </c>
      <c r="F131" s="2">
        <v>1</v>
      </c>
      <c r="G131" s="2">
        <v>4</v>
      </c>
      <c r="H131" s="2">
        <v>2</v>
      </c>
      <c r="I131" s="2">
        <v>0</v>
      </c>
      <c r="J131" s="2">
        <v>0</v>
      </c>
      <c r="L131" s="7">
        <f aca="true" t="shared" si="2" ref="L131:L194">A131/22*8</f>
        <v>3.6363636363636362</v>
      </c>
    </row>
    <row r="132" spans="1:12" ht="12.75">
      <c r="A132" s="2">
        <v>2.5</v>
      </c>
      <c r="B132" s="2">
        <v>0.5</v>
      </c>
      <c r="C132" s="2">
        <v>0</v>
      </c>
      <c r="D132" s="2">
        <v>0</v>
      </c>
      <c r="E132" s="2">
        <v>2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L132" s="7">
        <f t="shared" si="2"/>
        <v>0.9090909090909091</v>
      </c>
    </row>
    <row r="133" spans="1:12" ht="12.75">
      <c r="A133" s="2">
        <v>3</v>
      </c>
      <c r="B133" s="2">
        <v>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2</v>
      </c>
      <c r="L133" s="7">
        <f t="shared" si="2"/>
        <v>1.0909090909090908</v>
      </c>
    </row>
    <row r="134" spans="1:12" ht="12.75">
      <c r="A134" s="2">
        <v>19</v>
      </c>
      <c r="B134" s="2">
        <v>1</v>
      </c>
      <c r="C134" s="2">
        <v>2</v>
      </c>
      <c r="D134" s="2">
        <v>4</v>
      </c>
      <c r="E134" s="2">
        <v>0</v>
      </c>
      <c r="F134" s="2">
        <v>1</v>
      </c>
      <c r="G134" s="2">
        <v>4</v>
      </c>
      <c r="H134" s="2">
        <v>2</v>
      </c>
      <c r="I134" s="2">
        <v>3</v>
      </c>
      <c r="J134" s="2">
        <v>2</v>
      </c>
      <c r="L134" s="7">
        <f t="shared" si="2"/>
        <v>6.909090909090909</v>
      </c>
    </row>
    <row r="135" spans="1:12" ht="12.75">
      <c r="A135" s="2">
        <v>8.5</v>
      </c>
      <c r="B135" s="2">
        <v>1</v>
      </c>
      <c r="C135" s="2">
        <v>2</v>
      </c>
      <c r="D135" s="2">
        <v>0</v>
      </c>
      <c r="E135" s="2">
        <v>0</v>
      </c>
      <c r="F135" s="2">
        <v>0.5</v>
      </c>
      <c r="G135" s="2">
        <v>0</v>
      </c>
      <c r="H135" s="2">
        <v>0</v>
      </c>
      <c r="I135" s="2">
        <v>3</v>
      </c>
      <c r="J135" s="2">
        <v>2</v>
      </c>
      <c r="L135" s="7">
        <f t="shared" si="2"/>
        <v>3.090909090909091</v>
      </c>
    </row>
    <row r="136" spans="1:12" ht="12.75">
      <c r="A136" s="2">
        <v>5.5</v>
      </c>
      <c r="B136" s="2">
        <v>1</v>
      </c>
      <c r="C136" s="2">
        <v>0</v>
      </c>
      <c r="D136" s="2">
        <v>0.5</v>
      </c>
      <c r="E136" s="2">
        <v>2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L136" s="7">
        <f t="shared" si="2"/>
        <v>2</v>
      </c>
    </row>
    <row r="137" spans="1:12" ht="12.75">
      <c r="A137" s="2">
        <v>5</v>
      </c>
      <c r="B137" s="2">
        <v>1</v>
      </c>
      <c r="C137" s="2">
        <v>0</v>
      </c>
      <c r="D137" s="2">
        <v>2</v>
      </c>
      <c r="E137" s="2">
        <v>0</v>
      </c>
      <c r="F137" s="2">
        <v>0</v>
      </c>
      <c r="G137" s="2">
        <v>2</v>
      </c>
      <c r="H137" s="2">
        <v>0</v>
      </c>
      <c r="I137" s="2">
        <v>0</v>
      </c>
      <c r="J137" s="2">
        <v>0</v>
      </c>
      <c r="L137" s="7">
        <f t="shared" si="2"/>
        <v>1.8181818181818181</v>
      </c>
    </row>
    <row r="138" spans="1:12" ht="12.75">
      <c r="A138" s="2">
        <v>11.5</v>
      </c>
      <c r="B138" s="2">
        <v>0</v>
      </c>
      <c r="C138" s="2">
        <v>0</v>
      </c>
      <c r="D138" s="2">
        <v>0.5</v>
      </c>
      <c r="E138" s="2">
        <v>2</v>
      </c>
      <c r="F138" s="2">
        <v>1</v>
      </c>
      <c r="G138" s="2">
        <v>4</v>
      </c>
      <c r="H138" s="2">
        <v>1</v>
      </c>
      <c r="I138" s="2">
        <v>3</v>
      </c>
      <c r="J138" s="2">
        <v>0</v>
      </c>
      <c r="L138" s="7">
        <f t="shared" si="2"/>
        <v>4.181818181818182</v>
      </c>
    </row>
    <row r="139" spans="1:12" ht="12.75">
      <c r="A139" s="2">
        <v>2</v>
      </c>
      <c r="B139" s="2">
        <v>1</v>
      </c>
      <c r="C139" s="2">
        <v>0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L139" s="7">
        <f t="shared" si="2"/>
        <v>0.7272727272727273</v>
      </c>
    </row>
    <row r="140" spans="1:12" ht="12.75">
      <c r="A140" s="2">
        <v>3</v>
      </c>
      <c r="B140" s="2">
        <v>1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2</v>
      </c>
      <c r="L140" s="7">
        <f t="shared" si="2"/>
        <v>1.0909090909090908</v>
      </c>
    </row>
    <row r="141" spans="1:12" ht="12.75">
      <c r="A141" s="2">
        <v>16</v>
      </c>
      <c r="B141" s="2">
        <v>1</v>
      </c>
      <c r="C141" s="2">
        <v>2</v>
      </c>
      <c r="D141" s="2">
        <v>3</v>
      </c>
      <c r="E141" s="2">
        <v>2</v>
      </c>
      <c r="F141" s="2">
        <v>1</v>
      </c>
      <c r="G141" s="2">
        <v>5</v>
      </c>
      <c r="H141" s="2">
        <v>2</v>
      </c>
      <c r="I141" s="2">
        <v>0</v>
      </c>
      <c r="J141" s="2">
        <v>0</v>
      </c>
      <c r="L141" s="7">
        <f t="shared" si="2"/>
        <v>5.818181818181818</v>
      </c>
    </row>
    <row r="142" spans="1:12" ht="12.75">
      <c r="A142" s="2">
        <v>6.5</v>
      </c>
      <c r="B142" s="2">
        <v>1</v>
      </c>
      <c r="C142" s="2">
        <v>1.5</v>
      </c>
      <c r="D142" s="2">
        <v>2</v>
      </c>
      <c r="E142" s="2">
        <v>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L142" s="7">
        <f t="shared" si="2"/>
        <v>2.3636363636363638</v>
      </c>
    </row>
    <row r="143" spans="1:12" ht="12.75">
      <c r="A143" s="2">
        <v>11.5</v>
      </c>
      <c r="B143" s="2">
        <v>1</v>
      </c>
      <c r="C143" s="2">
        <v>1</v>
      </c>
      <c r="D143" s="2">
        <v>4</v>
      </c>
      <c r="E143" s="2">
        <v>2</v>
      </c>
      <c r="F143" s="2">
        <v>0.5</v>
      </c>
      <c r="G143" s="2">
        <v>3</v>
      </c>
      <c r="H143" s="2">
        <v>0</v>
      </c>
      <c r="I143" s="2">
        <v>0</v>
      </c>
      <c r="J143" s="2">
        <v>0</v>
      </c>
      <c r="L143" s="7">
        <f t="shared" si="2"/>
        <v>4.181818181818182</v>
      </c>
    </row>
    <row r="144" spans="1:12" ht="12.75">
      <c r="A144" s="2">
        <v>20.25</v>
      </c>
      <c r="B144" s="2">
        <v>1</v>
      </c>
      <c r="C144" s="2">
        <v>1.25</v>
      </c>
      <c r="D144" s="2">
        <v>3</v>
      </c>
      <c r="E144" s="2">
        <v>2</v>
      </c>
      <c r="F144" s="2">
        <v>1</v>
      </c>
      <c r="G144" s="2">
        <v>5</v>
      </c>
      <c r="H144" s="2">
        <v>2</v>
      </c>
      <c r="I144" s="2">
        <v>3</v>
      </c>
      <c r="J144" s="2">
        <v>2</v>
      </c>
      <c r="L144" s="7">
        <f t="shared" si="2"/>
        <v>7.363636363636363</v>
      </c>
    </row>
    <row r="145" spans="1:12" ht="12.75">
      <c r="A145" s="2">
        <v>9</v>
      </c>
      <c r="B145" s="2">
        <v>1</v>
      </c>
      <c r="C145" s="2">
        <v>1</v>
      </c>
      <c r="D145" s="2">
        <v>0</v>
      </c>
      <c r="E145" s="2">
        <v>2</v>
      </c>
      <c r="F145" s="2">
        <v>1</v>
      </c>
      <c r="G145" s="2">
        <v>4</v>
      </c>
      <c r="H145" s="2">
        <v>0</v>
      </c>
      <c r="I145" s="2">
        <v>0</v>
      </c>
      <c r="J145" s="2">
        <v>0</v>
      </c>
      <c r="L145" s="7">
        <f t="shared" si="2"/>
        <v>3.272727272727273</v>
      </c>
    </row>
    <row r="146" spans="1:12" ht="12.75">
      <c r="A146" s="2">
        <v>1</v>
      </c>
      <c r="B146" s="2">
        <v>1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L146" s="7">
        <f t="shared" si="2"/>
        <v>0.36363636363636365</v>
      </c>
    </row>
    <row r="147" spans="1:12" ht="12.75">
      <c r="A147" s="2">
        <v>8.5</v>
      </c>
      <c r="B147" s="2">
        <v>1</v>
      </c>
      <c r="C147" s="2">
        <v>0</v>
      </c>
      <c r="D147" s="2">
        <v>1</v>
      </c>
      <c r="E147" s="2">
        <v>2</v>
      </c>
      <c r="F147" s="2">
        <v>0.5</v>
      </c>
      <c r="G147" s="2">
        <v>4</v>
      </c>
      <c r="H147" s="2">
        <v>0</v>
      </c>
      <c r="I147" s="2">
        <v>0</v>
      </c>
      <c r="J147" s="2">
        <v>0</v>
      </c>
      <c r="L147" s="7">
        <f t="shared" si="2"/>
        <v>3.090909090909091</v>
      </c>
    </row>
    <row r="148" spans="1:12" ht="12.75">
      <c r="A148" s="2">
        <v>18</v>
      </c>
      <c r="B148" s="2">
        <v>1</v>
      </c>
      <c r="C148" s="2">
        <v>2</v>
      </c>
      <c r="D148" s="2">
        <v>4</v>
      </c>
      <c r="E148" s="2">
        <v>2</v>
      </c>
      <c r="F148" s="2">
        <v>1</v>
      </c>
      <c r="G148" s="2">
        <v>1</v>
      </c>
      <c r="H148" s="2">
        <v>2</v>
      </c>
      <c r="I148" s="2">
        <v>3</v>
      </c>
      <c r="J148" s="2">
        <v>2</v>
      </c>
      <c r="L148" s="7">
        <f t="shared" si="2"/>
        <v>6.545454545454546</v>
      </c>
    </row>
    <row r="149" spans="1:12" ht="12.75">
      <c r="A149" s="2">
        <v>6</v>
      </c>
      <c r="B149" s="2">
        <v>1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3</v>
      </c>
      <c r="J149" s="2">
        <v>2</v>
      </c>
      <c r="L149" s="7">
        <f t="shared" si="2"/>
        <v>2.1818181818181817</v>
      </c>
    </row>
    <row r="150" spans="1:12" ht="12.75">
      <c r="A150" s="2">
        <v>2.5</v>
      </c>
      <c r="B150" s="2">
        <v>1</v>
      </c>
      <c r="C150" s="2">
        <v>0</v>
      </c>
      <c r="D150" s="2">
        <v>0</v>
      </c>
      <c r="E150" s="2">
        <v>0</v>
      </c>
      <c r="F150" s="2">
        <v>1</v>
      </c>
      <c r="G150" s="2">
        <v>0.5</v>
      </c>
      <c r="H150" s="2">
        <v>0</v>
      </c>
      <c r="I150" s="2">
        <v>0</v>
      </c>
      <c r="J150" s="2">
        <v>0</v>
      </c>
      <c r="L150" s="7">
        <f t="shared" si="2"/>
        <v>0.9090909090909091</v>
      </c>
    </row>
    <row r="151" spans="1:12" ht="12.75">
      <c r="A151" s="2">
        <v>9</v>
      </c>
      <c r="B151" s="2">
        <v>1</v>
      </c>
      <c r="C151" s="2">
        <v>0</v>
      </c>
      <c r="D151" s="2">
        <v>0</v>
      </c>
      <c r="E151" s="2">
        <v>0</v>
      </c>
      <c r="F151" s="2">
        <v>0</v>
      </c>
      <c r="G151" s="2">
        <v>5</v>
      </c>
      <c r="H151" s="2">
        <v>0</v>
      </c>
      <c r="I151" s="2">
        <v>3</v>
      </c>
      <c r="J151" s="2">
        <v>0</v>
      </c>
      <c r="L151" s="7">
        <f t="shared" si="2"/>
        <v>3.272727272727273</v>
      </c>
    </row>
    <row r="152" spans="1:12" ht="12.75">
      <c r="A152" s="2">
        <v>7</v>
      </c>
      <c r="B152" s="2">
        <v>0</v>
      </c>
      <c r="C152" s="2">
        <v>0</v>
      </c>
      <c r="D152" s="2">
        <v>0</v>
      </c>
      <c r="E152" s="2">
        <v>2</v>
      </c>
      <c r="F152" s="2">
        <v>0</v>
      </c>
      <c r="G152" s="2">
        <v>0</v>
      </c>
      <c r="H152" s="2">
        <v>0</v>
      </c>
      <c r="I152" s="2">
        <v>3</v>
      </c>
      <c r="J152" s="2">
        <v>2</v>
      </c>
      <c r="L152" s="7">
        <f t="shared" si="2"/>
        <v>2.5454545454545454</v>
      </c>
    </row>
    <row r="153" spans="1:12" ht="12.75">
      <c r="A153" s="2">
        <v>4.75</v>
      </c>
      <c r="B153" s="2">
        <v>0.5</v>
      </c>
      <c r="C153" s="2">
        <v>1.25</v>
      </c>
      <c r="D153" s="2">
        <v>0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2</v>
      </c>
      <c r="L153" s="7">
        <f t="shared" si="2"/>
        <v>1.7272727272727273</v>
      </c>
    </row>
    <row r="154" spans="1:12" ht="12.75">
      <c r="A154" s="2">
        <v>5</v>
      </c>
      <c r="B154" s="2">
        <v>1</v>
      </c>
      <c r="C154" s="2">
        <v>0</v>
      </c>
      <c r="D154" s="2">
        <v>0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2</v>
      </c>
      <c r="L154" s="7">
        <f t="shared" si="2"/>
        <v>1.8181818181818181</v>
      </c>
    </row>
    <row r="155" spans="1:12" ht="12.75">
      <c r="A155" s="2">
        <v>2</v>
      </c>
      <c r="B155" s="2">
        <v>1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L155" s="7">
        <f t="shared" si="2"/>
        <v>0.7272727272727273</v>
      </c>
    </row>
    <row r="156" spans="1:12" ht="12.75">
      <c r="A156" s="2">
        <v>18</v>
      </c>
      <c r="B156" s="2">
        <v>1</v>
      </c>
      <c r="C156" s="2">
        <v>0</v>
      </c>
      <c r="D156" s="2">
        <v>4</v>
      </c>
      <c r="E156" s="2">
        <v>0</v>
      </c>
      <c r="F156" s="2">
        <v>1</v>
      </c>
      <c r="G156" s="2">
        <v>5</v>
      </c>
      <c r="H156" s="2">
        <v>2</v>
      </c>
      <c r="I156" s="2">
        <v>3</v>
      </c>
      <c r="J156" s="2">
        <v>2</v>
      </c>
      <c r="L156" s="7">
        <f t="shared" si="2"/>
        <v>6.545454545454546</v>
      </c>
    </row>
    <row r="157" spans="1:12" ht="12.75">
      <c r="A157" s="2">
        <v>0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L157" s="7">
        <f t="shared" si="2"/>
        <v>0</v>
      </c>
    </row>
    <row r="158" spans="1:12" ht="12.75">
      <c r="A158" s="2">
        <v>10</v>
      </c>
      <c r="B158" s="2">
        <v>1</v>
      </c>
      <c r="C158" s="2">
        <v>0</v>
      </c>
      <c r="D158" s="2">
        <v>2</v>
      </c>
      <c r="E158" s="2">
        <v>2</v>
      </c>
      <c r="F158" s="2">
        <v>1</v>
      </c>
      <c r="G158" s="2">
        <v>4</v>
      </c>
      <c r="H158" s="2">
        <v>0</v>
      </c>
      <c r="I158" s="2">
        <v>0</v>
      </c>
      <c r="J158" s="2">
        <v>0</v>
      </c>
      <c r="L158" s="7">
        <f t="shared" si="2"/>
        <v>3.6363636363636362</v>
      </c>
    </row>
    <row r="159" spans="1:12" ht="12.75">
      <c r="A159" s="2">
        <v>17</v>
      </c>
      <c r="B159" s="2">
        <v>1</v>
      </c>
      <c r="C159" s="2">
        <v>2</v>
      </c>
      <c r="D159" s="2">
        <v>4</v>
      </c>
      <c r="E159" s="2">
        <v>2</v>
      </c>
      <c r="F159" s="2">
        <v>1</v>
      </c>
      <c r="G159" s="2">
        <v>5</v>
      </c>
      <c r="H159" s="2">
        <v>2</v>
      </c>
      <c r="I159" s="2">
        <v>0</v>
      </c>
      <c r="J159" s="2">
        <v>0</v>
      </c>
      <c r="L159" s="7">
        <f t="shared" si="2"/>
        <v>6.181818181818182</v>
      </c>
    </row>
    <row r="160" spans="1:12" ht="12.75">
      <c r="A160" s="2">
        <v>3</v>
      </c>
      <c r="B160" s="2">
        <v>0.5</v>
      </c>
      <c r="C160" s="2">
        <v>0.5</v>
      </c>
      <c r="D160" s="2">
        <v>0</v>
      </c>
      <c r="E160" s="2">
        <v>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L160" s="7">
        <f t="shared" si="2"/>
        <v>1.0909090909090908</v>
      </c>
    </row>
    <row r="161" spans="1:12" ht="12.75">
      <c r="A161" s="2">
        <v>13.5</v>
      </c>
      <c r="B161" s="2">
        <v>1</v>
      </c>
      <c r="C161" s="2">
        <v>2</v>
      </c>
      <c r="D161" s="2">
        <v>0</v>
      </c>
      <c r="E161" s="2">
        <v>0</v>
      </c>
      <c r="F161" s="2">
        <v>0.5</v>
      </c>
      <c r="G161" s="2">
        <v>3</v>
      </c>
      <c r="H161" s="2">
        <v>2</v>
      </c>
      <c r="I161" s="2">
        <v>3</v>
      </c>
      <c r="J161" s="2">
        <v>2</v>
      </c>
      <c r="L161" s="7">
        <f t="shared" si="2"/>
        <v>4.909090909090909</v>
      </c>
    </row>
    <row r="162" spans="1:12" ht="12.75">
      <c r="A162" s="2">
        <v>11</v>
      </c>
      <c r="B162" s="2">
        <v>1</v>
      </c>
      <c r="C162" s="2">
        <v>0</v>
      </c>
      <c r="D162" s="2">
        <v>1</v>
      </c>
      <c r="E162" s="2">
        <v>0</v>
      </c>
      <c r="F162" s="2">
        <v>0</v>
      </c>
      <c r="G162" s="2">
        <v>2</v>
      </c>
      <c r="H162" s="2">
        <v>2</v>
      </c>
      <c r="I162" s="2">
        <v>3</v>
      </c>
      <c r="J162" s="2">
        <v>2</v>
      </c>
      <c r="L162" s="7">
        <f t="shared" si="2"/>
        <v>4</v>
      </c>
    </row>
    <row r="163" spans="1:12" ht="12.75">
      <c r="A163" s="2">
        <v>0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L163" s="7">
        <f t="shared" si="2"/>
        <v>0</v>
      </c>
    </row>
    <row r="164" spans="1:12" ht="12.75">
      <c r="A164" s="2">
        <v>12.75</v>
      </c>
      <c r="B164" s="2">
        <v>0.25</v>
      </c>
      <c r="C164" s="2">
        <v>0</v>
      </c>
      <c r="D164" s="2">
        <v>0.5</v>
      </c>
      <c r="E164" s="2">
        <v>2</v>
      </c>
      <c r="F164" s="2">
        <v>0</v>
      </c>
      <c r="G164" s="2">
        <v>5</v>
      </c>
      <c r="H164" s="2">
        <v>0</v>
      </c>
      <c r="I164" s="2">
        <v>3</v>
      </c>
      <c r="J164" s="2">
        <v>2</v>
      </c>
      <c r="L164" s="7">
        <f t="shared" si="2"/>
        <v>4.636363636363637</v>
      </c>
    </row>
    <row r="165" spans="1:12" ht="12.75">
      <c r="A165" s="2">
        <v>8.5</v>
      </c>
      <c r="B165" s="2">
        <v>1</v>
      </c>
      <c r="C165" s="2">
        <v>1.5</v>
      </c>
      <c r="D165" s="2">
        <v>4</v>
      </c>
      <c r="E165" s="2">
        <v>2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L165" s="7">
        <f t="shared" si="2"/>
        <v>3.090909090909091</v>
      </c>
    </row>
    <row r="166" spans="1:12" ht="12.75">
      <c r="A166" s="2">
        <v>6</v>
      </c>
      <c r="B166" s="2">
        <v>1</v>
      </c>
      <c r="C166" s="2">
        <v>0</v>
      </c>
      <c r="D166" s="2">
        <v>0</v>
      </c>
      <c r="E166" s="2">
        <v>2</v>
      </c>
      <c r="F166" s="2">
        <v>0</v>
      </c>
      <c r="G166" s="2">
        <v>0</v>
      </c>
      <c r="H166" s="2">
        <v>0</v>
      </c>
      <c r="I166" s="2">
        <v>3</v>
      </c>
      <c r="J166" s="2">
        <v>0</v>
      </c>
      <c r="L166" s="7">
        <f t="shared" si="2"/>
        <v>2.1818181818181817</v>
      </c>
    </row>
    <row r="167" spans="1:12" ht="12.75">
      <c r="A167" s="2">
        <v>9</v>
      </c>
      <c r="B167" s="2">
        <v>1</v>
      </c>
      <c r="C167" s="2">
        <v>0</v>
      </c>
      <c r="D167" s="2">
        <v>0</v>
      </c>
      <c r="E167" s="2">
        <v>2</v>
      </c>
      <c r="F167" s="2">
        <v>1</v>
      </c>
      <c r="G167" s="2">
        <v>0</v>
      </c>
      <c r="H167" s="2">
        <v>0</v>
      </c>
      <c r="I167" s="2">
        <v>3</v>
      </c>
      <c r="J167" s="2">
        <v>2</v>
      </c>
      <c r="L167" s="7">
        <f t="shared" si="2"/>
        <v>3.272727272727273</v>
      </c>
    </row>
    <row r="168" spans="1:12" ht="12.75">
      <c r="A168" s="2">
        <v>6.5</v>
      </c>
      <c r="B168" s="2">
        <v>0.5</v>
      </c>
      <c r="C168" s="2">
        <v>0</v>
      </c>
      <c r="D168" s="2">
        <v>0</v>
      </c>
      <c r="E168" s="2">
        <v>0</v>
      </c>
      <c r="F168" s="2">
        <v>0</v>
      </c>
      <c r="G168" s="2">
        <v>4</v>
      </c>
      <c r="H168" s="2">
        <v>2</v>
      </c>
      <c r="I168" s="2">
        <v>0</v>
      </c>
      <c r="J168" s="2">
        <v>0</v>
      </c>
      <c r="L168" s="7">
        <f t="shared" si="2"/>
        <v>2.3636363636363638</v>
      </c>
    </row>
    <row r="169" spans="1:12" ht="12.75">
      <c r="A169" s="2">
        <v>5</v>
      </c>
      <c r="B169" s="2">
        <v>1</v>
      </c>
      <c r="C169" s="2">
        <v>0</v>
      </c>
      <c r="D169" s="2">
        <v>2</v>
      </c>
      <c r="E169" s="2">
        <v>2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L169" s="7">
        <f t="shared" si="2"/>
        <v>1.8181818181818181</v>
      </c>
    </row>
    <row r="170" spans="1:12" ht="12.75">
      <c r="A170" s="2">
        <v>3</v>
      </c>
      <c r="B170" s="2">
        <v>1</v>
      </c>
      <c r="C170" s="2">
        <v>0</v>
      </c>
      <c r="D170" s="2">
        <v>0</v>
      </c>
      <c r="E170" s="2">
        <v>0</v>
      </c>
      <c r="F170" s="2">
        <v>0</v>
      </c>
      <c r="G170" s="2">
        <v>2</v>
      </c>
      <c r="H170" s="2">
        <v>0</v>
      </c>
      <c r="I170" s="2">
        <v>0</v>
      </c>
      <c r="J170" s="2">
        <v>0</v>
      </c>
      <c r="L170" s="7">
        <f t="shared" si="2"/>
        <v>1.0909090909090908</v>
      </c>
    </row>
    <row r="171" spans="1:12" ht="12.75">
      <c r="A171" s="2">
        <v>3</v>
      </c>
      <c r="B171" s="2">
        <v>1</v>
      </c>
      <c r="C171" s="2">
        <v>0</v>
      </c>
      <c r="D171" s="2">
        <v>0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L171" s="7">
        <f t="shared" si="2"/>
        <v>1.0909090909090908</v>
      </c>
    </row>
    <row r="172" spans="1:12" ht="12.75">
      <c r="A172" s="2">
        <v>6.75</v>
      </c>
      <c r="B172" s="2">
        <v>0.5</v>
      </c>
      <c r="C172" s="2">
        <v>0</v>
      </c>
      <c r="D172" s="2">
        <v>0.25</v>
      </c>
      <c r="E172" s="2">
        <v>0</v>
      </c>
      <c r="F172" s="2">
        <v>1</v>
      </c>
      <c r="G172" s="2">
        <v>0</v>
      </c>
      <c r="H172" s="2">
        <v>0</v>
      </c>
      <c r="I172" s="2">
        <v>3</v>
      </c>
      <c r="J172" s="2">
        <v>2</v>
      </c>
      <c r="L172" s="7">
        <f t="shared" si="2"/>
        <v>2.4545454545454546</v>
      </c>
    </row>
    <row r="173" spans="1:12" ht="12.75">
      <c r="A173" s="2">
        <v>6</v>
      </c>
      <c r="B173" s="2">
        <v>1</v>
      </c>
      <c r="C173" s="2">
        <v>2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3</v>
      </c>
      <c r="J173" s="2">
        <v>0</v>
      </c>
      <c r="L173" s="7">
        <f t="shared" si="2"/>
        <v>2.1818181818181817</v>
      </c>
    </row>
    <row r="174" spans="1:12" ht="12.75">
      <c r="A174" s="2">
        <v>2</v>
      </c>
      <c r="B174" s="2">
        <v>0</v>
      </c>
      <c r="C174" s="2">
        <v>0</v>
      </c>
      <c r="D174" s="2">
        <v>0</v>
      </c>
      <c r="E174" s="2">
        <v>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L174" s="7">
        <f t="shared" si="2"/>
        <v>0.7272727272727273</v>
      </c>
    </row>
    <row r="175" spans="1:12" ht="12.75">
      <c r="A175" s="2">
        <v>5</v>
      </c>
      <c r="B175" s="2">
        <v>0</v>
      </c>
      <c r="C175" s="2">
        <v>0</v>
      </c>
      <c r="D175" s="2">
        <v>0</v>
      </c>
      <c r="E175" s="2">
        <v>2</v>
      </c>
      <c r="F175" s="2">
        <v>0</v>
      </c>
      <c r="G175" s="2">
        <v>0</v>
      </c>
      <c r="H175" s="2">
        <v>0</v>
      </c>
      <c r="I175" s="2">
        <v>3</v>
      </c>
      <c r="J175" s="2">
        <v>0</v>
      </c>
      <c r="L175" s="7">
        <f t="shared" si="2"/>
        <v>1.8181818181818181</v>
      </c>
    </row>
    <row r="176" spans="1:12" ht="12.75">
      <c r="A176" s="2">
        <v>1.5</v>
      </c>
      <c r="B176" s="2">
        <v>0.5</v>
      </c>
      <c r="C176" s="2">
        <v>0</v>
      </c>
      <c r="D176" s="2">
        <v>1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L176" s="7">
        <f t="shared" si="2"/>
        <v>0.5454545454545454</v>
      </c>
    </row>
    <row r="177" spans="1:12" ht="12.75">
      <c r="A177" s="2">
        <v>11</v>
      </c>
      <c r="B177" s="2">
        <v>1</v>
      </c>
      <c r="C177" s="2">
        <v>0</v>
      </c>
      <c r="D177" s="2">
        <v>2</v>
      </c>
      <c r="E177" s="2">
        <v>2</v>
      </c>
      <c r="F177" s="2">
        <v>1</v>
      </c>
      <c r="G177" s="2">
        <v>3</v>
      </c>
      <c r="H177" s="2">
        <v>0</v>
      </c>
      <c r="I177" s="2">
        <v>0</v>
      </c>
      <c r="J177" s="2">
        <v>2</v>
      </c>
      <c r="L177" s="7">
        <f t="shared" si="2"/>
        <v>4</v>
      </c>
    </row>
    <row r="178" spans="1:12" ht="12.75">
      <c r="A178" s="2">
        <v>0.5</v>
      </c>
      <c r="B178" s="2">
        <v>0.5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L178" s="7">
        <f t="shared" si="2"/>
        <v>0.18181818181818182</v>
      </c>
    </row>
    <row r="179" spans="1:12" ht="12.75">
      <c r="A179" s="2">
        <v>4</v>
      </c>
      <c r="B179" s="2">
        <v>1</v>
      </c>
      <c r="C179" s="2">
        <v>0</v>
      </c>
      <c r="D179" s="2">
        <v>2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L179" s="7">
        <f t="shared" si="2"/>
        <v>1.4545454545454546</v>
      </c>
    </row>
    <row r="180" spans="1:12" ht="12.75">
      <c r="A180" s="2">
        <v>5</v>
      </c>
      <c r="B180" s="2">
        <v>1</v>
      </c>
      <c r="C180" s="2">
        <v>0</v>
      </c>
      <c r="D180" s="2">
        <v>0</v>
      </c>
      <c r="E180" s="2">
        <v>0</v>
      </c>
      <c r="F180" s="2">
        <v>1</v>
      </c>
      <c r="G180" s="2">
        <v>0</v>
      </c>
      <c r="H180" s="2">
        <v>0</v>
      </c>
      <c r="I180" s="2">
        <v>3</v>
      </c>
      <c r="J180" s="2">
        <v>0</v>
      </c>
      <c r="L180" s="7">
        <f t="shared" si="2"/>
        <v>1.8181818181818181</v>
      </c>
    </row>
    <row r="181" spans="1:12" ht="12.75">
      <c r="A181" s="2">
        <v>2</v>
      </c>
      <c r="B181" s="2">
        <v>0</v>
      </c>
      <c r="C181" s="2">
        <v>0</v>
      </c>
      <c r="D181" s="2">
        <v>0</v>
      </c>
      <c r="E181" s="2">
        <v>2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L181" s="7">
        <f t="shared" si="2"/>
        <v>0.7272727272727273</v>
      </c>
    </row>
    <row r="182" spans="1:12" ht="12.75">
      <c r="A182" s="2">
        <v>3</v>
      </c>
      <c r="B182" s="2">
        <v>1</v>
      </c>
      <c r="C182" s="2">
        <v>0</v>
      </c>
      <c r="D182" s="2">
        <v>0</v>
      </c>
      <c r="E182" s="2">
        <v>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L182" s="7">
        <f t="shared" si="2"/>
        <v>1.0909090909090908</v>
      </c>
    </row>
    <row r="183" spans="1:12" ht="12.75">
      <c r="A183" s="2">
        <v>7.5</v>
      </c>
      <c r="B183" s="2">
        <v>0.5</v>
      </c>
      <c r="C183" s="2">
        <v>0</v>
      </c>
      <c r="D183" s="2">
        <v>0</v>
      </c>
      <c r="E183" s="2">
        <v>2</v>
      </c>
      <c r="F183" s="2">
        <v>0</v>
      </c>
      <c r="G183" s="2">
        <v>0</v>
      </c>
      <c r="H183" s="2">
        <v>0</v>
      </c>
      <c r="I183" s="2">
        <v>3</v>
      </c>
      <c r="J183" s="2">
        <v>2</v>
      </c>
      <c r="L183" s="7">
        <f t="shared" si="2"/>
        <v>2.727272727272727</v>
      </c>
    </row>
    <row r="184" spans="1:12" ht="12.75">
      <c r="A184" s="2">
        <v>13.5</v>
      </c>
      <c r="B184" s="2">
        <v>1</v>
      </c>
      <c r="C184" s="2">
        <v>0</v>
      </c>
      <c r="D184" s="2">
        <v>2</v>
      </c>
      <c r="E184" s="2">
        <v>2</v>
      </c>
      <c r="F184" s="2">
        <v>0.5</v>
      </c>
      <c r="G184" s="2">
        <v>3</v>
      </c>
      <c r="H184" s="2">
        <v>0</v>
      </c>
      <c r="I184" s="2">
        <v>3</v>
      </c>
      <c r="J184" s="2">
        <v>2</v>
      </c>
      <c r="L184" s="7">
        <f t="shared" si="2"/>
        <v>4.909090909090909</v>
      </c>
    </row>
    <row r="185" spans="1:12" ht="12.75">
      <c r="A185" s="2">
        <v>9</v>
      </c>
      <c r="B185" s="2">
        <v>0</v>
      </c>
      <c r="C185" s="2">
        <v>0</v>
      </c>
      <c r="D185" s="2">
        <v>0</v>
      </c>
      <c r="E185" s="2">
        <v>0</v>
      </c>
      <c r="F185" s="2">
        <v>1</v>
      </c>
      <c r="G185" s="2">
        <v>5</v>
      </c>
      <c r="H185" s="2">
        <v>0</v>
      </c>
      <c r="I185" s="2">
        <v>3</v>
      </c>
      <c r="J185" s="2">
        <v>0</v>
      </c>
      <c r="L185" s="7">
        <f t="shared" si="2"/>
        <v>3.272727272727273</v>
      </c>
    </row>
    <row r="186" spans="1:12" ht="12.75">
      <c r="A186" s="2">
        <v>6</v>
      </c>
      <c r="B186" s="2">
        <v>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3</v>
      </c>
      <c r="J186" s="2">
        <v>2</v>
      </c>
      <c r="L186" s="7">
        <f t="shared" si="2"/>
        <v>2.1818181818181817</v>
      </c>
    </row>
    <row r="187" spans="1:12" ht="12.75">
      <c r="A187" s="2">
        <v>2.5</v>
      </c>
      <c r="B187" s="2">
        <v>0.5</v>
      </c>
      <c r="C187" s="2">
        <v>0</v>
      </c>
      <c r="D187" s="2">
        <v>0</v>
      </c>
      <c r="E187" s="2">
        <v>2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L187" s="7">
        <f t="shared" si="2"/>
        <v>0.9090909090909091</v>
      </c>
    </row>
    <row r="188" spans="1:12" ht="12.75">
      <c r="A188" s="2">
        <v>1</v>
      </c>
      <c r="B188" s="2">
        <v>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L188" s="7">
        <f t="shared" si="2"/>
        <v>0.36363636363636365</v>
      </c>
    </row>
    <row r="189" spans="1:12" ht="12.75">
      <c r="A189" s="2">
        <v>5</v>
      </c>
      <c r="B189" s="2">
        <v>1</v>
      </c>
      <c r="C189" s="2">
        <v>0</v>
      </c>
      <c r="D189" s="2">
        <v>2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2</v>
      </c>
      <c r="L189" s="7">
        <f t="shared" si="2"/>
        <v>1.8181818181818181</v>
      </c>
    </row>
    <row r="190" spans="1:12" ht="12.75">
      <c r="A190" s="2">
        <v>3</v>
      </c>
      <c r="B190" s="2">
        <v>1</v>
      </c>
      <c r="C190" s="2">
        <v>0</v>
      </c>
      <c r="D190" s="2">
        <v>0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L190" s="7">
        <f t="shared" si="2"/>
        <v>1.0909090909090908</v>
      </c>
    </row>
    <row r="191" spans="1:12" ht="12.75">
      <c r="A191" s="2">
        <v>7.5</v>
      </c>
      <c r="B191" s="2">
        <v>0.5</v>
      </c>
      <c r="C191" s="2">
        <v>0</v>
      </c>
      <c r="D191" s="2">
        <v>0</v>
      </c>
      <c r="E191" s="2">
        <v>2</v>
      </c>
      <c r="F191" s="2">
        <v>0</v>
      </c>
      <c r="G191" s="2">
        <v>0</v>
      </c>
      <c r="H191" s="2">
        <v>0</v>
      </c>
      <c r="I191" s="2">
        <v>3</v>
      </c>
      <c r="J191" s="2">
        <v>2</v>
      </c>
      <c r="L191" s="7">
        <f t="shared" si="2"/>
        <v>2.727272727272727</v>
      </c>
    </row>
    <row r="192" spans="1:12" ht="12.75">
      <c r="A192" s="2">
        <v>3</v>
      </c>
      <c r="B192" s="2">
        <v>1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2</v>
      </c>
      <c r="L192" s="7">
        <f t="shared" si="2"/>
        <v>1.0909090909090908</v>
      </c>
    </row>
    <row r="193" spans="1:12" ht="12.75">
      <c r="A193" s="2">
        <v>6</v>
      </c>
      <c r="B193" s="2">
        <v>1</v>
      </c>
      <c r="C193" s="2">
        <v>0</v>
      </c>
      <c r="D193" s="2">
        <v>2</v>
      </c>
      <c r="E193" s="2">
        <v>0</v>
      </c>
      <c r="F193" s="2">
        <v>0</v>
      </c>
      <c r="G193" s="2">
        <v>0</v>
      </c>
      <c r="H193" s="2">
        <v>0</v>
      </c>
      <c r="I193" s="2">
        <v>3</v>
      </c>
      <c r="J193" s="2">
        <v>0</v>
      </c>
      <c r="L193" s="7">
        <f t="shared" si="2"/>
        <v>2.1818181818181817</v>
      </c>
    </row>
    <row r="194" spans="1:12" ht="12.75">
      <c r="A194" s="2">
        <v>1</v>
      </c>
      <c r="B194" s="2">
        <v>1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L194" s="7">
        <f t="shared" si="2"/>
        <v>0.36363636363636365</v>
      </c>
    </row>
    <row r="195" spans="1:12" ht="12.75">
      <c r="A195" s="2">
        <v>9.5</v>
      </c>
      <c r="B195" s="2">
        <v>1</v>
      </c>
      <c r="C195" s="2">
        <v>0</v>
      </c>
      <c r="D195" s="2">
        <v>0</v>
      </c>
      <c r="E195" s="2">
        <v>0</v>
      </c>
      <c r="F195" s="2">
        <v>0.5</v>
      </c>
      <c r="G195" s="2">
        <v>3</v>
      </c>
      <c r="H195" s="2">
        <v>2</v>
      </c>
      <c r="I195" s="2">
        <v>3</v>
      </c>
      <c r="J195" s="2">
        <v>0</v>
      </c>
      <c r="L195" s="7">
        <f aca="true" t="shared" si="3" ref="L195:L257">A195/22*8</f>
        <v>3.4545454545454546</v>
      </c>
    </row>
    <row r="196" spans="1:12" ht="12.75">
      <c r="A196" s="2">
        <v>7.5</v>
      </c>
      <c r="B196" s="2">
        <v>0</v>
      </c>
      <c r="C196" s="2">
        <v>0</v>
      </c>
      <c r="D196" s="2">
        <v>2</v>
      </c>
      <c r="E196" s="2">
        <v>0</v>
      </c>
      <c r="F196" s="2">
        <v>0.5</v>
      </c>
      <c r="G196" s="2">
        <v>5</v>
      </c>
      <c r="H196" s="2">
        <v>0</v>
      </c>
      <c r="I196" s="2">
        <v>0</v>
      </c>
      <c r="J196" s="2">
        <v>0</v>
      </c>
      <c r="L196" s="7">
        <f t="shared" si="3"/>
        <v>2.727272727272727</v>
      </c>
    </row>
    <row r="197" spans="1:12" ht="12.75">
      <c r="A197" s="2">
        <v>1</v>
      </c>
      <c r="B197" s="2">
        <v>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L197" s="7">
        <f t="shared" si="3"/>
        <v>0.36363636363636365</v>
      </c>
    </row>
    <row r="198" spans="1:12" ht="12.75">
      <c r="A198" s="2">
        <v>10</v>
      </c>
      <c r="B198" s="2">
        <v>1</v>
      </c>
      <c r="C198" s="2">
        <v>0</v>
      </c>
      <c r="D198" s="2">
        <v>0</v>
      </c>
      <c r="E198" s="2">
        <v>2</v>
      </c>
      <c r="F198" s="2">
        <v>1</v>
      </c>
      <c r="G198" s="2">
        <v>0</v>
      </c>
      <c r="H198" s="2">
        <v>1</v>
      </c>
      <c r="I198" s="2">
        <v>3</v>
      </c>
      <c r="J198" s="2">
        <v>2</v>
      </c>
      <c r="L198" s="7">
        <f t="shared" si="3"/>
        <v>3.6363636363636362</v>
      </c>
    </row>
    <row r="199" spans="1:12" ht="12.75">
      <c r="A199" s="2">
        <v>9</v>
      </c>
      <c r="B199" s="2">
        <v>0</v>
      </c>
      <c r="C199" s="2">
        <v>0</v>
      </c>
      <c r="D199" s="2">
        <v>0</v>
      </c>
      <c r="E199" s="2">
        <v>2</v>
      </c>
      <c r="F199" s="2">
        <v>1</v>
      </c>
      <c r="G199" s="2">
        <v>3</v>
      </c>
      <c r="H199" s="2">
        <v>1</v>
      </c>
      <c r="I199" s="2">
        <v>0</v>
      </c>
      <c r="J199" s="2">
        <v>2</v>
      </c>
      <c r="L199" s="7">
        <f t="shared" si="3"/>
        <v>3.272727272727273</v>
      </c>
    </row>
    <row r="200" spans="1:12" ht="12.75">
      <c r="A200" s="2">
        <v>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L200" s="7">
        <f t="shared" si="3"/>
        <v>0</v>
      </c>
    </row>
    <row r="201" spans="1:12" ht="12.75">
      <c r="A201" s="2">
        <v>9.5</v>
      </c>
      <c r="B201" s="2">
        <v>1</v>
      </c>
      <c r="C201" s="2">
        <v>0.5</v>
      </c>
      <c r="D201" s="2">
        <v>2</v>
      </c>
      <c r="E201" s="2">
        <v>0</v>
      </c>
      <c r="F201" s="2">
        <v>1</v>
      </c>
      <c r="G201" s="2">
        <v>3</v>
      </c>
      <c r="H201" s="2">
        <v>0</v>
      </c>
      <c r="I201" s="2">
        <v>0</v>
      </c>
      <c r="J201" s="2">
        <v>2</v>
      </c>
      <c r="L201" s="7">
        <f t="shared" si="3"/>
        <v>3.4545454545454546</v>
      </c>
    </row>
    <row r="202" spans="1:12" ht="12.75">
      <c r="A202" s="2">
        <v>2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2</v>
      </c>
      <c r="L202" s="7">
        <f t="shared" si="3"/>
        <v>0.7272727272727273</v>
      </c>
    </row>
    <row r="203" spans="1:12" ht="12.75">
      <c r="A203" s="2">
        <v>0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L203" s="7">
        <f t="shared" si="3"/>
        <v>0</v>
      </c>
    </row>
    <row r="204" spans="1:12" ht="12.75">
      <c r="A204" s="2">
        <v>0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L204" s="7">
        <f t="shared" si="3"/>
        <v>0</v>
      </c>
    </row>
    <row r="205" spans="1:12" ht="12.75">
      <c r="A205" s="2">
        <v>13</v>
      </c>
      <c r="B205" s="2">
        <v>1</v>
      </c>
      <c r="C205" s="2">
        <v>0</v>
      </c>
      <c r="D205" s="2">
        <v>2</v>
      </c>
      <c r="E205" s="2">
        <v>0</v>
      </c>
      <c r="F205" s="2">
        <v>1</v>
      </c>
      <c r="G205" s="2">
        <v>4</v>
      </c>
      <c r="H205" s="2">
        <v>0</v>
      </c>
      <c r="I205" s="2">
        <v>3</v>
      </c>
      <c r="J205" s="2">
        <v>2</v>
      </c>
      <c r="L205" s="7">
        <f t="shared" si="3"/>
        <v>4.7272727272727275</v>
      </c>
    </row>
    <row r="206" spans="1:12" ht="12.75">
      <c r="A206" s="2">
        <v>2.5</v>
      </c>
      <c r="B206" s="2">
        <v>0.5</v>
      </c>
      <c r="C206" s="2">
        <v>0</v>
      </c>
      <c r="D206" s="2">
        <v>0</v>
      </c>
      <c r="E206" s="2">
        <v>2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L206" s="7">
        <f t="shared" si="3"/>
        <v>0.9090909090909091</v>
      </c>
    </row>
    <row r="207" spans="1:12" ht="12.75">
      <c r="A207" s="2">
        <v>0.5</v>
      </c>
      <c r="B207" s="2">
        <v>0.5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L207" s="7">
        <f t="shared" si="3"/>
        <v>0.18181818181818182</v>
      </c>
    </row>
    <row r="208" spans="1:12" ht="12.75">
      <c r="A208" s="2">
        <v>14</v>
      </c>
      <c r="B208" s="2">
        <v>1</v>
      </c>
      <c r="C208" s="2">
        <v>0</v>
      </c>
      <c r="D208" s="2">
        <v>1</v>
      </c>
      <c r="E208" s="2">
        <v>2</v>
      </c>
      <c r="F208" s="2">
        <v>1</v>
      </c>
      <c r="G208" s="2">
        <v>5</v>
      </c>
      <c r="H208" s="2">
        <v>1</v>
      </c>
      <c r="I208" s="2">
        <v>3</v>
      </c>
      <c r="J208" s="2">
        <v>0</v>
      </c>
      <c r="L208" s="7">
        <f t="shared" si="3"/>
        <v>5.090909090909091</v>
      </c>
    </row>
    <row r="209" spans="1:12" ht="12.75">
      <c r="A209" s="2">
        <v>3.2</v>
      </c>
      <c r="B209" s="2">
        <v>1</v>
      </c>
      <c r="C209" s="2">
        <v>0.2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2</v>
      </c>
      <c r="L209" s="7">
        <f t="shared" si="3"/>
        <v>1.1636363636363638</v>
      </c>
    </row>
    <row r="210" spans="1:12" ht="12.75">
      <c r="A210" s="2">
        <v>7</v>
      </c>
      <c r="B210" s="2">
        <v>1</v>
      </c>
      <c r="C210" s="2">
        <v>2</v>
      </c>
      <c r="D210" s="2">
        <v>4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L210" s="7">
        <f t="shared" si="3"/>
        <v>2.5454545454545454</v>
      </c>
    </row>
    <row r="211" spans="1:12" ht="12.75">
      <c r="A211" s="2">
        <v>2</v>
      </c>
      <c r="B211" s="2">
        <v>1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L211" s="7">
        <f t="shared" si="3"/>
        <v>0.7272727272727273</v>
      </c>
    </row>
    <row r="212" spans="1:12" ht="12.75">
      <c r="A212" s="2">
        <v>5.5</v>
      </c>
      <c r="B212" s="2">
        <v>0.5</v>
      </c>
      <c r="C212" s="2">
        <v>0</v>
      </c>
      <c r="D212" s="2">
        <v>0</v>
      </c>
      <c r="E212" s="2">
        <v>2</v>
      </c>
      <c r="F212" s="2"/>
      <c r="G212" s="2"/>
      <c r="H212" s="2">
        <v>0</v>
      </c>
      <c r="I212" s="2">
        <v>3</v>
      </c>
      <c r="J212" s="2">
        <v>0</v>
      </c>
      <c r="L212" s="7">
        <f t="shared" si="3"/>
        <v>2</v>
      </c>
    </row>
    <row r="213" spans="1:12" ht="12.75">
      <c r="A213" s="2">
        <v>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3</v>
      </c>
      <c r="J213" s="2">
        <v>0</v>
      </c>
      <c r="L213" s="7">
        <f t="shared" si="3"/>
        <v>1.4545454545454546</v>
      </c>
    </row>
    <row r="214" spans="1:12" ht="12.75">
      <c r="A214" s="2">
        <v>2.25</v>
      </c>
      <c r="B214" s="2">
        <v>0.25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2</v>
      </c>
      <c r="L214" s="7">
        <f t="shared" si="3"/>
        <v>0.8181818181818182</v>
      </c>
    </row>
    <row r="215" spans="1:12" ht="12.75">
      <c r="A215" s="2">
        <v>1</v>
      </c>
      <c r="B215" s="2">
        <v>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L215" s="7">
        <f t="shared" si="3"/>
        <v>0.36363636363636365</v>
      </c>
    </row>
    <row r="216" spans="1:12" ht="12.75">
      <c r="A216" s="2">
        <v>0.5</v>
      </c>
      <c r="B216" s="2">
        <v>0.5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L216" s="7">
        <f t="shared" si="3"/>
        <v>0.18181818181818182</v>
      </c>
    </row>
    <row r="217" spans="1:12" ht="12.75">
      <c r="A217" s="2">
        <v>8</v>
      </c>
      <c r="B217" s="2">
        <v>1</v>
      </c>
      <c r="C217" s="2">
        <v>0</v>
      </c>
      <c r="D217" s="2">
        <v>0</v>
      </c>
      <c r="E217" s="2">
        <v>2</v>
      </c>
      <c r="F217" s="2">
        <v>0</v>
      </c>
      <c r="G217" s="2">
        <v>0</v>
      </c>
      <c r="H217" s="2">
        <v>0</v>
      </c>
      <c r="I217" s="2">
        <v>3</v>
      </c>
      <c r="J217" s="2">
        <v>2</v>
      </c>
      <c r="L217" s="7">
        <f t="shared" si="3"/>
        <v>2.909090909090909</v>
      </c>
    </row>
    <row r="218" spans="1:12" ht="12.75">
      <c r="A218" s="2">
        <v>2</v>
      </c>
      <c r="B218" s="2">
        <v>0</v>
      </c>
      <c r="C218" s="2">
        <v>0</v>
      </c>
      <c r="D218" s="2">
        <v>2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L218" s="7">
        <f t="shared" si="3"/>
        <v>0.7272727272727273</v>
      </c>
    </row>
    <row r="219" spans="1:12" ht="12.75">
      <c r="A219" s="2">
        <v>0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L219" s="7">
        <f t="shared" si="3"/>
        <v>0</v>
      </c>
    </row>
    <row r="220" spans="1:12" ht="12.75">
      <c r="A220" s="2">
        <v>5</v>
      </c>
      <c r="B220" s="2">
        <v>1</v>
      </c>
      <c r="C220" s="2">
        <v>0</v>
      </c>
      <c r="D220" s="2">
        <v>0</v>
      </c>
      <c r="E220" s="2">
        <v>2</v>
      </c>
      <c r="F220" s="2">
        <v>0</v>
      </c>
      <c r="G220" s="2">
        <v>0</v>
      </c>
      <c r="H220" s="2">
        <v>0</v>
      </c>
      <c r="I220" s="2">
        <v>0</v>
      </c>
      <c r="J220" s="2">
        <v>2</v>
      </c>
      <c r="L220" s="7">
        <f t="shared" si="3"/>
        <v>1.8181818181818181</v>
      </c>
    </row>
    <row r="221" spans="1:12" ht="12.75">
      <c r="A221" s="2">
        <v>3</v>
      </c>
      <c r="B221" s="2">
        <v>1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2</v>
      </c>
      <c r="L221" s="7">
        <f t="shared" si="3"/>
        <v>1.0909090909090908</v>
      </c>
    </row>
    <row r="222" spans="1:12" ht="12.75">
      <c r="A222" s="2">
        <v>0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L222" s="7">
        <f t="shared" si="3"/>
        <v>0</v>
      </c>
    </row>
    <row r="223" spans="1:12" ht="12.75">
      <c r="A223" s="2">
        <v>5</v>
      </c>
      <c r="B223" s="2">
        <v>0</v>
      </c>
      <c r="C223" s="2">
        <v>0</v>
      </c>
      <c r="D223" s="2">
        <v>0</v>
      </c>
      <c r="E223" s="2">
        <v>2</v>
      </c>
      <c r="F223" s="2">
        <v>0</v>
      </c>
      <c r="G223" s="2">
        <v>0</v>
      </c>
      <c r="H223" s="2">
        <v>0</v>
      </c>
      <c r="I223" s="2">
        <v>3</v>
      </c>
      <c r="J223" s="2">
        <v>0</v>
      </c>
      <c r="L223" s="7">
        <f t="shared" si="3"/>
        <v>1.8181818181818181</v>
      </c>
    </row>
    <row r="224" spans="1:12" ht="12.75">
      <c r="A224" s="2">
        <v>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L224" s="7">
        <f t="shared" si="3"/>
        <v>0</v>
      </c>
    </row>
    <row r="225" spans="1:12" ht="12.75">
      <c r="A225" s="2">
        <v>3</v>
      </c>
      <c r="B225" s="2">
        <v>1</v>
      </c>
      <c r="C225" s="2">
        <v>0</v>
      </c>
      <c r="D225" s="2">
        <v>0</v>
      </c>
      <c r="E225" s="2">
        <v>2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L225" s="7">
        <f t="shared" si="3"/>
        <v>1.0909090909090908</v>
      </c>
    </row>
    <row r="226" spans="1:12" ht="12.75">
      <c r="A226" s="2">
        <v>7.75</v>
      </c>
      <c r="B226" s="2">
        <v>0.5</v>
      </c>
      <c r="C226" s="2">
        <v>0.25</v>
      </c>
      <c r="D226" s="2">
        <v>0</v>
      </c>
      <c r="E226" s="2">
        <v>0</v>
      </c>
      <c r="F226" s="2">
        <v>1</v>
      </c>
      <c r="G226" s="2">
        <v>4</v>
      </c>
      <c r="H226" s="2">
        <v>2</v>
      </c>
      <c r="I226" s="2">
        <v>0</v>
      </c>
      <c r="J226" s="2">
        <v>0</v>
      </c>
      <c r="L226" s="7">
        <f t="shared" si="3"/>
        <v>2.8181818181818183</v>
      </c>
    </row>
    <row r="227" spans="1:12" ht="12.75">
      <c r="A227" s="2">
        <v>3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3</v>
      </c>
      <c r="J227" s="2">
        <v>0</v>
      </c>
      <c r="L227" s="7">
        <f t="shared" si="3"/>
        <v>1.0909090909090908</v>
      </c>
    </row>
    <row r="228" spans="1:12" ht="12.75">
      <c r="A228" s="2">
        <v>3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3</v>
      </c>
      <c r="J228" s="2">
        <v>0</v>
      </c>
      <c r="L228" s="7">
        <f t="shared" si="3"/>
        <v>1.0909090909090908</v>
      </c>
    </row>
    <row r="229" spans="1:12" ht="12.75">
      <c r="A229" s="2">
        <v>5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3</v>
      </c>
      <c r="J229" s="2">
        <v>2</v>
      </c>
      <c r="L229" s="7">
        <f t="shared" si="3"/>
        <v>1.8181818181818181</v>
      </c>
    </row>
    <row r="230" spans="1:12" ht="12.75">
      <c r="A230" s="2">
        <v>1</v>
      </c>
      <c r="B230" s="2">
        <v>1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L230" s="7">
        <f t="shared" si="3"/>
        <v>0.36363636363636365</v>
      </c>
    </row>
    <row r="231" spans="1:12" ht="12.75">
      <c r="A231" s="2">
        <v>4.5</v>
      </c>
      <c r="B231" s="2">
        <v>1</v>
      </c>
      <c r="C231" s="2">
        <v>0</v>
      </c>
      <c r="D231" s="2">
        <v>0.5</v>
      </c>
      <c r="E231" s="2">
        <v>0</v>
      </c>
      <c r="F231" s="2">
        <v>0</v>
      </c>
      <c r="G231" s="2">
        <v>3</v>
      </c>
      <c r="H231" s="2">
        <v>0</v>
      </c>
      <c r="I231" s="2">
        <v>0</v>
      </c>
      <c r="J231" s="2">
        <v>0</v>
      </c>
      <c r="L231" s="7">
        <f t="shared" si="3"/>
        <v>1.6363636363636365</v>
      </c>
    </row>
    <row r="232" spans="1:12" ht="12.75">
      <c r="A232" s="2">
        <v>1</v>
      </c>
      <c r="B232" s="2">
        <v>0.5</v>
      </c>
      <c r="C232" s="2">
        <v>0</v>
      </c>
      <c r="D232" s="2">
        <v>0</v>
      </c>
      <c r="E232" s="2">
        <v>0</v>
      </c>
      <c r="F232" s="2">
        <v>0.5</v>
      </c>
      <c r="G232" s="2">
        <v>0</v>
      </c>
      <c r="H232" s="2">
        <v>0</v>
      </c>
      <c r="I232" s="2">
        <v>0</v>
      </c>
      <c r="J232" s="2">
        <v>0</v>
      </c>
      <c r="L232" s="7">
        <f t="shared" si="3"/>
        <v>0.36363636363636365</v>
      </c>
    </row>
    <row r="233" spans="1:12" ht="12.75">
      <c r="A233" s="2">
        <v>2</v>
      </c>
      <c r="B233" s="2">
        <v>0</v>
      </c>
      <c r="C233" s="2">
        <v>0</v>
      </c>
      <c r="D233" s="2">
        <v>0</v>
      </c>
      <c r="E233" s="2">
        <v>2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L233" s="7">
        <f t="shared" si="3"/>
        <v>0.7272727272727273</v>
      </c>
    </row>
    <row r="234" spans="1:12" ht="12.75">
      <c r="A234" s="2">
        <v>0.5</v>
      </c>
      <c r="B234" s="2">
        <v>0.5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L234" s="7">
        <f t="shared" si="3"/>
        <v>0.18181818181818182</v>
      </c>
    </row>
    <row r="235" spans="1:12" ht="12.75">
      <c r="A235" s="2">
        <v>1</v>
      </c>
      <c r="B235" s="2">
        <v>1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L235" s="7">
        <f t="shared" si="3"/>
        <v>0.36363636363636365</v>
      </c>
    </row>
    <row r="236" spans="1:12" ht="12.75">
      <c r="A236" s="2">
        <v>0.5</v>
      </c>
      <c r="B236" s="2">
        <v>0.5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L236" s="7">
        <f t="shared" si="3"/>
        <v>0.18181818181818182</v>
      </c>
    </row>
    <row r="237" spans="1:12" ht="12.75">
      <c r="A237" s="2">
        <v>0.25</v>
      </c>
      <c r="B237" s="2">
        <v>0.25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L237" s="7">
        <f t="shared" si="3"/>
        <v>0.09090909090909091</v>
      </c>
    </row>
    <row r="238" spans="1:12" ht="12.75">
      <c r="A238" s="2">
        <v>2</v>
      </c>
      <c r="B238" s="2">
        <v>0</v>
      </c>
      <c r="C238" s="2">
        <v>0</v>
      </c>
      <c r="D238" s="2">
        <v>0</v>
      </c>
      <c r="E238" s="2">
        <v>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L238" s="7">
        <f t="shared" si="3"/>
        <v>0.7272727272727273</v>
      </c>
    </row>
    <row r="239" spans="1:12" ht="12.75">
      <c r="A239" s="2">
        <v>5</v>
      </c>
      <c r="B239" s="2">
        <v>1</v>
      </c>
      <c r="C239" s="2">
        <v>0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3</v>
      </c>
      <c r="J239" s="2">
        <v>0</v>
      </c>
      <c r="L239" s="7">
        <f t="shared" si="3"/>
        <v>1.8181818181818181</v>
      </c>
    </row>
    <row r="240" spans="1:12" ht="12.75">
      <c r="A240" s="2">
        <v>3</v>
      </c>
      <c r="B240" s="2">
        <v>1</v>
      </c>
      <c r="C240" s="2">
        <v>0.5</v>
      </c>
      <c r="D240" s="2">
        <v>1.5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L240" s="7">
        <f t="shared" si="3"/>
        <v>1.0909090909090908</v>
      </c>
    </row>
    <row r="241" spans="1:12" ht="12.75">
      <c r="A241" s="2">
        <v>5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3</v>
      </c>
      <c r="J241" s="2">
        <v>2</v>
      </c>
      <c r="L241" s="7">
        <f t="shared" si="3"/>
        <v>1.8181818181818181</v>
      </c>
    </row>
    <row r="242" spans="1:12" ht="12.75">
      <c r="A242" s="2">
        <v>3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3</v>
      </c>
      <c r="J242" s="2">
        <v>0</v>
      </c>
      <c r="L242" s="7">
        <f t="shared" si="3"/>
        <v>1.0909090909090908</v>
      </c>
    </row>
    <row r="243" spans="1:12" ht="12.75">
      <c r="A243" s="2">
        <v>0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L243" s="7">
        <f t="shared" si="3"/>
        <v>0</v>
      </c>
    </row>
    <row r="244" spans="1:12" ht="12.75">
      <c r="A244" s="2">
        <v>3</v>
      </c>
      <c r="B244" s="2">
        <v>0</v>
      </c>
      <c r="C244" s="2">
        <v>0</v>
      </c>
      <c r="D244" s="2">
        <v>2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L244" s="7">
        <f t="shared" si="3"/>
        <v>1.0909090909090908</v>
      </c>
    </row>
    <row r="245" spans="1:12" ht="12.75">
      <c r="A245" s="2">
        <v>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L245" s="7">
        <f t="shared" si="3"/>
        <v>0</v>
      </c>
    </row>
    <row r="246" spans="1:12" ht="12.75">
      <c r="A246" s="2">
        <v>2</v>
      </c>
      <c r="B246" s="2">
        <v>0</v>
      </c>
      <c r="C246" s="2">
        <v>0</v>
      </c>
      <c r="D246" s="2">
        <v>0</v>
      </c>
      <c r="E246" s="2">
        <v>2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L246" s="7">
        <f t="shared" si="3"/>
        <v>0.7272727272727273</v>
      </c>
    </row>
    <row r="247" spans="1:12" ht="12.75">
      <c r="A247" s="2">
        <v>6</v>
      </c>
      <c r="B247" s="2">
        <v>0</v>
      </c>
      <c r="C247" s="2">
        <v>0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3</v>
      </c>
      <c r="J247" s="2">
        <v>2</v>
      </c>
      <c r="L247" s="7">
        <f t="shared" si="3"/>
        <v>2.1818181818181817</v>
      </c>
    </row>
    <row r="248" spans="1:12" ht="12.75">
      <c r="A248" s="2">
        <v>2</v>
      </c>
      <c r="B248" s="2">
        <v>0</v>
      </c>
      <c r="C248" s="2">
        <v>0</v>
      </c>
      <c r="D248" s="2">
        <v>0</v>
      </c>
      <c r="E248" s="2">
        <v>2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L248" s="7">
        <f t="shared" si="3"/>
        <v>0.7272727272727273</v>
      </c>
    </row>
    <row r="249" spans="1:12" ht="12.75">
      <c r="A249" s="2">
        <v>2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2</v>
      </c>
      <c r="L249" s="7">
        <f t="shared" si="3"/>
        <v>0.7272727272727273</v>
      </c>
    </row>
    <row r="250" spans="1:12" ht="12.75">
      <c r="A250" s="2">
        <v>1</v>
      </c>
      <c r="B250" s="2">
        <v>0</v>
      </c>
      <c r="C250" s="2">
        <v>0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L250" s="7">
        <f t="shared" si="3"/>
        <v>0.36363636363636365</v>
      </c>
    </row>
    <row r="251" spans="1:12" ht="12.75">
      <c r="A251" s="2">
        <v>2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2</v>
      </c>
      <c r="L251" s="7">
        <f t="shared" si="3"/>
        <v>0.7272727272727273</v>
      </c>
    </row>
    <row r="252" spans="1:12" ht="12.75">
      <c r="A252" s="2">
        <v>0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L252" s="7">
        <f t="shared" si="3"/>
        <v>0</v>
      </c>
    </row>
    <row r="253" spans="1:12" ht="12.75">
      <c r="A253" s="2">
        <v>2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2</v>
      </c>
      <c r="L253" s="7">
        <f t="shared" si="3"/>
        <v>0.7272727272727273</v>
      </c>
    </row>
    <row r="254" spans="1:12" ht="12.75">
      <c r="A254" s="2">
        <v>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L254" s="7">
        <f t="shared" si="3"/>
        <v>0</v>
      </c>
    </row>
    <row r="255" spans="1:12" ht="12.75">
      <c r="A255" s="2">
        <v>0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L255" s="7">
        <f t="shared" si="3"/>
        <v>0</v>
      </c>
    </row>
    <row r="256" spans="1:12" ht="12.75">
      <c r="A256" s="2">
        <v>3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3</v>
      </c>
      <c r="J256" s="2">
        <v>0</v>
      </c>
      <c r="L256" s="7">
        <f t="shared" si="3"/>
        <v>1.0909090909090908</v>
      </c>
    </row>
    <row r="257" spans="1:12" ht="12.75">
      <c r="A257" s="2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L257" s="7">
        <f t="shared" si="3"/>
        <v>0</v>
      </c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8">
        <f>AVERAGE(A2:A257)</f>
        <v>8.8806640625</v>
      </c>
      <c r="B259" s="8">
        <f aca="true" t="shared" si="4" ref="B259:J259">AVERAGE(B2:B257)</f>
        <v>0.74609375</v>
      </c>
      <c r="C259" s="8">
        <f t="shared" si="4"/>
        <v>0.666796875</v>
      </c>
      <c r="D259" s="8">
        <f t="shared" si="4"/>
        <v>1.4658203125</v>
      </c>
      <c r="E259" s="8">
        <f t="shared" si="4"/>
        <v>1.0546875</v>
      </c>
      <c r="F259" s="8">
        <f t="shared" si="4"/>
        <v>0.42549019607843136</v>
      </c>
      <c r="G259" s="8">
        <f t="shared" si="4"/>
        <v>1.8901960784313725</v>
      </c>
      <c r="H259" s="8">
        <f t="shared" si="4"/>
        <v>0.58984375</v>
      </c>
      <c r="I259" s="8">
        <f t="shared" si="4"/>
        <v>1.19921875</v>
      </c>
      <c r="J259" s="8">
        <f t="shared" si="4"/>
        <v>0.8515625</v>
      </c>
    </row>
    <row r="260" spans="1:10" ht="12.75">
      <c r="A260" s="8">
        <f>A259/A2*100</f>
        <v>40.36665482954545</v>
      </c>
      <c r="B260" s="8">
        <f aca="true" t="shared" si="5" ref="B260:H260">B259/B2*100</f>
        <v>74.609375</v>
      </c>
      <c r="C260" s="8">
        <f t="shared" si="5"/>
        <v>33.33984375</v>
      </c>
      <c r="D260" s="8">
        <f t="shared" si="5"/>
        <v>36.6455078125</v>
      </c>
      <c r="E260" s="8">
        <f t="shared" si="5"/>
        <v>52.734375</v>
      </c>
      <c r="F260" s="8">
        <f t="shared" si="5"/>
        <v>42.549019607843135</v>
      </c>
      <c r="G260" s="8">
        <f t="shared" si="5"/>
        <v>37.80392156862745</v>
      </c>
      <c r="H260" s="8">
        <f t="shared" si="5"/>
        <v>29.4921875</v>
      </c>
      <c r="I260" s="8">
        <f>I259/I2*100</f>
        <v>39.97395833333333</v>
      </c>
      <c r="J260" s="8">
        <f>J259/J2*100</f>
        <v>42.578125</v>
      </c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0"/>
  <sheetViews>
    <sheetView tabSelected="1" workbookViewId="0" topLeftCell="A1">
      <selection activeCell="A260" sqref="A260"/>
    </sheetView>
  </sheetViews>
  <sheetFormatPr defaultColWidth="9.00390625" defaultRowHeight="12.75"/>
  <cols>
    <col min="1" max="1" width="6.625" style="0" bestFit="1" customWidth="1"/>
    <col min="2" max="8" width="8.625" style="5" bestFit="1" customWidth="1"/>
    <col min="10" max="11" width="9.125" style="7" customWidth="1"/>
    <col min="12" max="13" width="9.125" style="5" customWidth="1"/>
    <col min="14" max="14" width="9.125" style="6" customWidth="1"/>
  </cols>
  <sheetData>
    <row r="1" spans="1:8" ht="12.75">
      <c r="A1" s="3" t="s">
        <v>54</v>
      </c>
      <c r="B1" s="9" t="s">
        <v>62</v>
      </c>
      <c r="C1" s="9" t="s">
        <v>63</v>
      </c>
      <c r="D1" s="9" t="s">
        <v>64</v>
      </c>
      <c r="E1" s="9" t="s">
        <v>65</v>
      </c>
      <c r="F1" s="9" t="s">
        <v>66</v>
      </c>
      <c r="G1" s="9" t="s">
        <v>67</v>
      </c>
      <c r="H1" s="9" t="s">
        <v>68</v>
      </c>
    </row>
    <row r="2" spans="1:14" ht="12.75">
      <c r="A2" s="2">
        <v>24.5</v>
      </c>
      <c r="B2" s="10">
        <v>3</v>
      </c>
      <c r="C2" s="10">
        <v>3</v>
      </c>
      <c r="D2" s="10">
        <v>2</v>
      </c>
      <c r="E2" s="10">
        <v>4.5</v>
      </c>
      <c r="F2" s="10">
        <v>2</v>
      </c>
      <c r="G2" s="10">
        <v>4</v>
      </c>
      <c r="H2" s="10">
        <v>6</v>
      </c>
      <c r="J2" s="7">
        <f aca="true" t="shared" si="0" ref="J2:J65">A2/24.5*7</f>
        <v>7</v>
      </c>
      <c r="L2" s="5">
        <f>0</f>
        <v>0</v>
      </c>
      <c r="M2" s="5">
        <v>0</v>
      </c>
      <c r="N2" s="6">
        <f>COUNTIF(J2:J257,"=0")</f>
        <v>4</v>
      </c>
    </row>
    <row r="3" spans="1:14" ht="12.75">
      <c r="A3" s="2">
        <v>23.5</v>
      </c>
      <c r="B3" s="10">
        <v>2</v>
      </c>
      <c r="C3" s="10">
        <v>3</v>
      </c>
      <c r="D3" s="10">
        <v>2</v>
      </c>
      <c r="E3" s="10">
        <v>4.5</v>
      </c>
      <c r="F3" s="10">
        <v>2</v>
      </c>
      <c r="G3" s="10">
        <v>4</v>
      </c>
      <c r="H3" s="10">
        <v>6</v>
      </c>
      <c r="J3" s="7">
        <f t="shared" si="0"/>
        <v>6.7142857142857135</v>
      </c>
      <c r="L3" s="5" t="s">
        <v>409</v>
      </c>
      <c r="M3" s="5">
        <v>0.5</v>
      </c>
      <c r="N3" s="6">
        <f>COUNTIF(J2:J257,"&gt;0")-COUNTIF(J2:J257,"&gt;0,5")</f>
        <v>3</v>
      </c>
    </row>
    <row r="4" spans="1:14" ht="12.75">
      <c r="A4" s="2">
        <v>21.5</v>
      </c>
      <c r="B4" s="10">
        <v>2</v>
      </c>
      <c r="C4" s="10">
        <v>3</v>
      </c>
      <c r="D4" s="10">
        <v>2</v>
      </c>
      <c r="E4" s="10">
        <v>4.5</v>
      </c>
      <c r="F4" s="10">
        <v>2</v>
      </c>
      <c r="G4" s="10">
        <v>4</v>
      </c>
      <c r="H4" s="10">
        <v>4</v>
      </c>
      <c r="J4" s="7">
        <f t="shared" si="0"/>
        <v>6.142857142857142</v>
      </c>
      <c r="L4" s="5" t="s">
        <v>410</v>
      </c>
      <c r="M4" s="5">
        <v>1</v>
      </c>
      <c r="N4" s="6">
        <f>COUNTIF(J2:J257,"&gt;0,5")-COUNTIF(J2:J257,"&gt;1")</f>
        <v>3</v>
      </c>
    </row>
    <row r="5" spans="1:14" ht="12.75">
      <c r="A5" s="2">
        <v>21</v>
      </c>
      <c r="B5" s="10">
        <v>2</v>
      </c>
      <c r="C5" s="10">
        <v>3</v>
      </c>
      <c r="D5" s="10">
        <v>2</v>
      </c>
      <c r="E5" s="10">
        <v>4.5</v>
      </c>
      <c r="F5" s="10">
        <v>2</v>
      </c>
      <c r="G5" s="10">
        <v>4</v>
      </c>
      <c r="H5" s="10">
        <v>3.5</v>
      </c>
      <c r="J5" s="7">
        <f t="shared" si="0"/>
        <v>6</v>
      </c>
      <c r="L5" s="5" t="s">
        <v>411</v>
      </c>
      <c r="M5" s="5">
        <v>1.5</v>
      </c>
      <c r="N5" s="6">
        <f>COUNTIF(J2:J257,"&gt;1")-COUNTIF(J2:J257,"&gt;1,5")</f>
        <v>9</v>
      </c>
    </row>
    <row r="6" spans="1:14" ht="12.75">
      <c r="A6" s="2">
        <v>19.5</v>
      </c>
      <c r="B6" s="10">
        <v>2</v>
      </c>
      <c r="C6" s="10">
        <v>3</v>
      </c>
      <c r="D6" s="10">
        <v>0</v>
      </c>
      <c r="E6" s="10">
        <v>4.5</v>
      </c>
      <c r="F6" s="10">
        <v>2</v>
      </c>
      <c r="G6" s="10">
        <v>3</v>
      </c>
      <c r="H6" s="10">
        <v>5</v>
      </c>
      <c r="J6" s="7">
        <f t="shared" si="0"/>
        <v>5.571428571428571</v>
      </c>
      <c r="L6" s="5" t="s">
        <v>412</v>
      </c>
      <c r="M6" s="5">
        <v>2</v>
      </c>
      <c r="N6" s="6">
        <f>COUNTIF(J2:J257,"&gt;1,5")-COUNTIF(J2:J257,"&gt;2")</f>
        <v>13</v>
      </c>
    </row>
    <row r="7" spans="1:14" ht="12.75">
      <c r="A7" s="2">
        <v>23.5</v>
      </c>
      <c r="B7" s="10">
        <v>2</v>
      </c>
      <c r="C7" s="10">
        <v>3</v>
      </c>
      <c r="D7" s="10">
        <v>2</v>
      </c>
      <c r="E7" s="10">
        <v>4.5</v>
      </c>
      <c r="F7" s="10">
        <v>2</v>
      </c>
      <c r="G7" s="10">
        <v>4</v>
      </c>
      <c r="H7" s="10">
        <v>6</v>
      </c>
      <c r="J7" s="7">
        <f t="shared" si="0"/>
        <v>6.7142857142857135</v>
      </c>
      <c r="L7" s="5" t="s">
        <v>413</v>
      </c>
      <c r="M7" s="5">
        <v>2.5</v>
      </c>
      <c r="N7" s="6">
        <f>COUNTIF(J2:J257,"&gt;2")-COUNTIF(J2:J257,"&gt;2,5")</f>
        <v>7</v>
      </c>
    </row>
    <row r="8" spans="1:14" ht="12.75">
      <c r="A8" s="2">
        <v>17.5</v>
      </c>
      <c r="B8" s="10">
        <v>2</v>
      </c>
      <c r="C8" s="10">
        <v>3</v>
      </c>
      <c r="D8" s="10">
        <v>2</v>
      </c>
      <c r="E8" s="10">
        <v>4.5</v>
      </c>
      <c r="F8" s="10">
        <v>0</v>
      </c>
      <c r="G8" s="10">
        <v>4</v>
      </c>
      <c r="H8" s="10">
        <v>2</v>
      </c>
      <c r="J8" s="7">
        <f t="shared" si="0"/>
        <v>5</v>
      </c>
      <c r="L8" s="5" t="s">
        <v>414</v>
      </c>
      <c r="M8" s="5">
        <v>3</v>
      </c>
      <c r="N8" s="6">
        <f>COUNTIF(J2:J257,"&gt;2,5")-COUNTIF(J2:J257,"&gt;3")</f>
        <v>4</v>
      </c>
    </row>
    <row r="9" spans="1:14" ht="12.75">
      <c r="A9" s="2">
        <v>20.5</v>
      </c>
      <c r="B9" s="10">
        <v>2</v>
      </c>
      <c r="C9" s="10">
        <v>3</v>
      </c>
      <c r="D9" s="10">
        <v>2</v>
      </c>
      <c r="E9" s="10">
        <v>4.5</v>
      </c>
      <c r="F9" s="10">
        <v>2</v>
      </c>
      <c r="G9" s="10">
        <v>2</v>
      </c>
      <c r="H9" s="10">
        <v>5</v>
      </c>
      <c r="J9" s="7">
        <f t="shared" si="0"/>
        <v>5.857142857142858</v>
      </c>
      <c r="L9" s="5" t="s">
        <v>415</v>
      </c>
      <c r="M9" s="5">
        <v>3.5</v>
      </c>
      <c r="N9" s="6">
        <f>COUNTIF(J2:J257,"&gt;3")-COUNTIF(J2:J257,"&gt;3,5")</f>
        <v>12</v>
      </c>
    </row>
    <row r="10" spans="1:14" ht="12.75">
      <c r="A10" s="2">
        <v>21.5</v>
      </c>
      <c r="B10" s="10">
        <v>2</v>
      </c>
      <c r="C10" s="10">
        <v>3</v>
      </c>
      <c r="D10" s="10">
        <v>2</v>
      </c>
      <c r="E10" s="10">
        <v>4.5</v>
      </c>
      <c r="F10" s="10">
        <v>2</v>
      </c>
      <c r="G10" s="10">
        <v>4</v>
      </c>
      <c r="H10" s="10">
        <v>4</v>
      </c>
      <c r="J10" s="7">
        <f t="shared" si="0"/>
        <v>6.142857142857142</v>
      </c>
      <c r="L10" s="5" t="s">
        <v>416</v>
      </c>
      <c r="M10" s="5">
        <v>4</v>
      </c>
      <c r="N10" s="6">
        <f>COUNTIF(J2:J257,"&gt;3,5")-COUNTIF(J2:J257,"&gt;4")</f>
        <v>18</v>
      </c>
    </row>
    <row r="11" spans="1:14" ht="12.75">
      <c r="A11" s="2">
        <v>21.5</v>
      </c>
      <c r="B11" s="10">
        <v>3</v>
      </c>
      <c r="C11" s="10">
        <v>3</v>
      </c>
      <c r="D11" s="10">
        <v>2</v>
      </c>
      <c r="E11" s="10">
        <v>4.5</v>
      </c>
      <c r="F11" s="10">
        <v>2</v>
      </c>
      <c r="G11" s="10">
        <v>4</v>
      </c>
      <c r="H11" s="10">
        <v>3</v>
      </c>
      <c r="J11" s="7">
        <f t="shared" si="0"/>
        <v>6.142857142857142</v>
      </c>
      <c r="L11" s="5" t="s">
        <v>417</v>
      </c>
      <c r="M11" s="5">
        <v>4.5</v>
      </c>
      <c r="N11" s="6">
        <f>COUNTIF(J2:J257,"&gt;4")-COUNTIF(J2:J257,"&gt;4,5")</f>
        <v>18</v>
      </c>
    </row>
    <row r="12" spans="1:14" ht="12.75">
      <c r="A12" s="2">
        <v>21.5</v>
      </c>
      <c r="B12" s="10">
        <v>2</v>
      </c>
      <c r="C12" s="10">
        <v>3</v>
      </c>
      <c r="D12" s="10">
        <v>2</v>
      </c>
      <c r="E12" s="10">
        <v>4.5</v>
      </c>
      <c r="F12" s="10">
        <v>2</v>
      </c>
      <c r="G12" s="10">
        <v>4</v>
      </c>
      <c r="H12" s="10">
        <v>4</v>
      </c>
      <c r="J12" s="7">
        <f t="shared" si="0"/>
        <v>6.142857142857142</v>
      </c>
      <c r="L12" s="5" t="s">
        <v>418</v>
      </c>
      <c r="M12" s="5">
        <v>5</v>
      </c>
      <c r="N12" s="6">
        <f>COUNTIF(J2:J257,"&gt;4,5")-COUNTIF(J2:J257,"&gt;5")</f>
        <v>33</v>
      </c>
    </row>
    <row r="13" spans="1:14" ht="12.75">
      <c r="A13" s="2">
        <v>16</v>
      </c>
      <c r="B13" s="10">
        <v>3</v>
      </c>
      <c r="C13" s="10">
        <v>3</v>
      </c>
      <c r="D13" s="10">
        <v>2</v>
      </c>
      <c r="E13" s="10">
        <v>4</v>
      </c>
      <c r="F13" s="10">
        <v>0</v>
      </c>
      <c r="G13" s="10">
        <v>2</v>
      </c>
      <c r="H13" s="10">
        <v>2</v>
      </c>
      <c r="J13" s="7">
        <f t="shared" si="0"/>
        <v>4.571428571428571</v>
      </c>
      <c r="L13" s="5" t="s">
        <v>419</v>
      </c>
      <c r="M13" s="5">
        <v>5.5</v>
      </c>
      <c r="N13" s="6">
        <f>COUNTIF(J2:J257,"&gt;5")-COUNTIF(J2:J257,"&gt;5,5")</f>
        <v>35</v>
      </c>
    </row>
    <row r="14" spans="1:14" ht="12.75">
      <c r="A14" s="2">
        <v>22.5</v>
      </c>
      <c r="B14" s="10">
        <v>3</v>
      </c>
      <c r="C14" s="10">
        <v>3</v>
      </c>
      <c r="D14" s="10">
        <v>2</v>
      </c>
      <c r="E14" s="10">
        <v>4.5</v>
      </c>
      <c r="F14" s="10">
        <v>2</v>
      </c>
      <c r="G14" s="10">
        <v>4</v>
      </c>
      <c r="H14" s="10">
        <v>4</v>
      </c>
      <c r="J14" s="7">
        <f t="shared" si="0"/>
        <v>6.428571428571429</v>
      </c>
      <c r="L14" s="5" t="s">
        <v>420</v>
      </c>
      <c r="M14" s="5">
        <v>6</v>
      </c>
      <c r="N14" s="6">
        <f>COUNTIF(J2:J257,"&gt;5,5")-COUNTIF(J2:J257,"&gt;6")</f>
        <v>43</v>
      </c>
    </row>
    <row r="15" spans="1:14" ht="12.75">
      <c r="A15" s="2">
        <v>23.5</v>
      </c>
      <c r="B15" s="10">
        <v>2</v>
      </c>
      <c r="C15" s="10">
        <v>3</v>
      </c>
      <c r="D15" s="10">
        <v>2</v>
      </c>
      <c r="E15" s="10">
        <v>4.5</v>
      </c>
      <c r="F15" s="10">
        <v>2</v>
      </c>
      <c r="G15" s="10">
        <v>4</v>
      </c>
      <c r="H15" s="10">
        <v>6</v>
      </c>
      <c r="J15" s="7">
        <f t="shared" si="0"/>
        <v>6.7142857142857135</v>
      </c>
      <c r="L15" s="5" t="s">
        <v>421</v>
      </c>
      <c r="M15" s="5">
        <v>6.5</v>
      </c>
      <c r="N15" s="6">
        <f>COUNTIF(J2:J257,"&gt;6")-COUNTIF(J2:J257,"&gt;6,5")</f>
        <v>33</v>
      </c>
    </row>
    <row r="16" spans="1:14" ht="12.75">
      <c r="A16" s="2">
        <v>19</v>
      </c>
      <c r="B16" s="10">
        <v>2</v>
      </c>
      <c r="C16" s="10">
        <v>3</v>
      </c>
      <c r="D16" s="10">
        <v>2</v>
      </c>
      <c r="E16" s="10">
        <v>4</v>
      </c>
      <c r="F16" s="10">
        <v>2</v>
      </c>
      <c r="G16" s="10">
        <v>2</v>
      </c>
      <c r="H16" s="10">
        <v>4</v>
      </c>
      <c r="J16" s="7">
        <f t="shared" si="0"/>
        <v>5.428571428571429</v>
      </c>
      <c r="L16" s="5" t="s">
        <v>422</v>
      </c>
      <c r="M16" s="5">
        <v>7</v>
      </c>
      <c r="N16" s="6">
        <f>COUNTIF(J2:J257,"&gt;6,5")</f>
        <v>21</v>
      </c>
    </row>
    <row r="17" spans="1:10" ht="12.75">
      <c r="A17" s="2">
        <v>20.5</v>
      </c>
      <c r="B17" s="10">
        <v>2</v>
      </c>
      <c r="C17" s="10">
        <v>3</v>
      </c>
      <c r="D17" s="10">
        <v>2</v>
      </c>
      <c r="E17" s="10">
        <v>4.5</v>
      </c>
      <c r="F17" s="10">
        <v>2</v>
      </c>
      <c r="G17" s="10">
        <v>4</v>
      </c>
      <c r="H17" s="10">
        <v>3</v>
      </c>
      <c r="J17" s="7">
        <f t="shared" si="0"/>
        <v>5.857142857142858</v>
      </c>
    </row>
    <row r="18" spans="1:14" ht="12.75">
      <c r="A18" s="2">
        <v>21.5</v>
      </c>
      <c r="B18" s="10">
        <v>2</v>
      </c>
      <c r="C18" s="10">
        <v>3</v>
      </c>
      <c r="D18" s="10">
        <v>2</v>
      </c>
      <c r="E18" s="10">
        <v>4.5</v>
      </c>
      <c r="F18" s="10">
        <v>2</v>
      </c>
      <c r="G18" s="10">
        <v>2</v>
      </c>
      <c r="H18" s="10">
        <v>6</v>
      </c>
      <c r="J18" s="7">
        <f t="shared" si="0"/>
        <v>6.142857142857142</v>
      </c>
      <c r="N18" s="6">
        <f>SUM(N2:N16)</f>
        <v>256</v>
      </c>
    </row>
    <row r="19" spans="1:10" ht="12.75">
      <c r="A19" s="2">
        <v>24</v>
      </c>
      <c r="B19" s="10">
        <v>3</v>
      </c>
      <c r="C19" s="10">
        <v>3</v>
      </c>
      <c r="D19" s="10">
        <v>2</v>
      </c>
      <c r="E19" s="10">
        <v>4.5</v>
      </c>
      <c r="F19" s="10">
        <v>2</v>
      </c>
      <c r="G19" s="10">
        <v>4</v>
      </c>
      <c r="H19" s="10">
        <v>5.5</v>
      </c>
      <c r="J19" s="7">
        <f t="shared" si="0"/>
        <v>6.857142857142857</v>
      </c>
    </row>
    <row r="20" spans="1:10" ht="12.75">
      <c r="A20" s="2">
        <v>21.5</v>
      </c>
      <c r="B20" s="10">
        <v>2</v>
      </c>
      <c r="C20" s="10">
        <v>3</v>
      </c>
      <c r="D20" s="10">
        <v>0</v>
      </c>
      <c r="E20" s="10">
        <v>4.5</v>
      </c>
      <c r="F20" s="10">
        <v>2</v>
      </c>
      <c r="G20" s="10">
        <v>4</v>
      </c>
      <c r="H20" s="10">
        <v>6</v>
      </c>
      <c r="J20" s="7">
        <f t="shared" si="0"/>
        <v>6.142857142857142</v>
      </c>
    </row>
    <row r="21" spans="1:10" ht="12.75">
      <c r="A21" s="2">
        <v>23.5</v>
      </c>
      <c r="B21" s="10">
        <v>2</v>
      </c>
      <c r="C21" s="10">
        <v>3</v>
      </c>
      <c r="D21" s="10">
        <v>2</v>
      </c>
      <c r="E21" s="10">
        <v>4.5</v>
      </c>
      <c r="F21" s="10">
        <v>2</v>
      </c>
      <c r="G21" s="10">
        <v>4</v>
      </c>
      <c r="H21" s="10">
        <v>6</v>
      </c>
      <c r="J21" s="7">
        <f t="shared" si="0"/>
        <v>6.7142857142857135</v>
      </c>
    </row>
    <row r="22" spans="1:10" ht="12.75">
      <c r="A22" s="2">
        <v>16.5</v>
      </c>
      <c r="B22" s="10">
        <v>2</v>
      </c>
      <c r="C22" s="10">
        <v>3</v>
      </c>
      <c r="D22" s="10">
        <v>0</v>
      </c>
      <c r="E22" s="10">
        <v>4.5</v>
      </c>
      <c r="F22" s="10">
        <v>2</v>
      </c>
      <c r="G22" s="10">
        <v>2</v>
      </c>
      <c r="H22" s="10">
        <v>3</v>
      </c>
      <c r="J22" s="7">
        <f t="shared" si="0"/>
        <v>4.714285714285714</v>
      </c>
    </row>
    <row r="23" spans="1:10" ht="12.75">
      <c r="A23" s="2">
        <v>21</v>
      </c>
      <c r="B23" s="10">
        <v>3</v>
      </c>
      <c r="C23" s="10">
        <v>3</v>
      </c>
      <c r="D23" s="10">
        <v>2</v>
      </c>
      <c r="E23" s="10">
        <v>4.5</v>
      </c>
      <c r="F23" s="10">
        <v>2</v>
      </c>
      <c r="G23" s="10">
        <v>4</v>
      </c>
      <c r="H23" s="10">
        <v>2.5</v>
      </c>
      <c r="J23" s="7">
        <f t="shared" si="0"/>
        <v>6</v>
      </c>
    </row>
    <row r="24" spans="1:10" ht="12.75">
      <c r="A24" s="2">
        <v>23.5</v>
      </c>
      <c r="B24" s="10">
        <v>2</v>
      </c>
      <c r="C24" s="10">
        <v>3</v>
      </c>
      <c r="D24" s="10">
        <v>2</v>
      </c>
      <c r="E24" s="10">
        <v>4.5</v>
      </c>
      <c r="F24" s="10">
        <v>2</v>
      </c>
      <c r="G24" s="10">
        <v>4</v>
      </c>
      <c r="H24" s="10">
        <v>6</v>
      </c>
      <c r="J24" s="7">
        <f t="shared" si="0"/>
        <v>6.7142857142857135</v>
      </c>
    </row>
    <row r="25" spans="1:10" ht="12.75">
      <c r="A25" s="2">
        <v>17.5</v>
      </c>
      <c r="B25" s="10">
        <v>1</v>
      </c>
      <c r="C25" s="10">
        <v>3</v>
      </c>
      <c r="D25" s="10">
        <v>0</v>
      </c>
      <c r="E25" s="10">
        <v>4.5</v>
      </c>
      <c r="F25" s="10">
        <v>2</v>
      </c>
      <c r="G25" s="10">
        <v>4</v>
      </c>
      <c r="H25" s="10">
        <v>3</v>
      </c>
      <c r="J25" s="7">
        <f t="shared" si="0"/>
        <v>5</v>
      </c>
    </row>
    <row r="26" spans="1:10" ht="12.75">
      <c r="A26" s="2">
        <v>18.5</v>
      </c>
      <c r="B26" s="10">
        <v>2</v>
      </c>
      <c r="C26" s="10">
        <v>3</v>
      </c>
      <c r="D26" s="10">
        <v>0</v>
      </c>
      <c r="E26" s="10">
        <v>4.5</v>
      </c>
      <c r="F26" s="10">
        <v>2</v>
      </c>
      <c r="G26" s="10">
        <v>4</v>
      </c>
      <c r="H26" s="10">
        <v>3</v>
      </c>
      <c r="J26" s="7">
        <f t="shared" si="0"/>
        <v>5.285714285714286</v>
      </c>
    </row>
    <row r="27" spans="1:10" ht="12.75">
      <c r="A27" s="2">
        <v>21</v>
      </c>
      <c r="B27" s="10">
        <v>2</v>
      </c>
      <c r="C27" s="10">
        <v>3</v>
      </c>
      <c r="D27" s="10">
        <v>2</v>
      </c>
      <c r="E27" s="10">
        <v>4.5</v>
      </c>
      <c r="F27" s="10">
        <v>2</v>
      </c>
      <c r="G27" s="10">
        <v>4</v>
      </c>
      <c r="H27" s="10">
        <v>3.5</v>
      </c>
      <c r="J27" s="7">
        <f t="shared" si="0"/>
        <v>6</v>
      </c>
    </row>
    <row r="28" spans="1:10" ht="12.75">
      <c r="A28" s="2">
        <v>20.5</v>
      </c>
      <c r="B28" s="10">
        <v>1</v>
      </c>
      <c r="C28" s="10">
        <v>3</v>
      </c>
      <c r="D28" s="10">
        <v>1</v>
      </c>
      <c r="E28" s="10">
        <v>4.5</v>
      </c>
      <c r="F28" s="10">
        <v>2</v>
      </c>
      <c r="G28" s="10">
        <v>3</v>
      </c>
      <c r="H28" s="10">
        <v>6</v>
      </c>
      <c r="J28" s="7">
        <f t="shared" si="0"/>
        <v>5.857142857142858</v>
      </c>
    </row>
    <row r="29" spans="1:10" ht="12.75">
      <c r="A29" s="2">
        <v>22.5</v>
      </c>
      <c r="B29" s="10">
        <v>3</v>
      </c>
      <c r="C29" s="10">
        <v>3</v>
      </c>
      <c r="D29" s="10">
        <v>0</v>
      </c>
      <c r="E29" s="10">
        <v>4.5</v>
      </c>
      <c r="F29" s="10">
        <v>2</v>
      </c>
      <c r="G29" s="10">
        <v>4</v>
      </c>
      <c r="H29" s="10">
        <v>6</v>
      </c>
      <c r="J29" s="7">
        <f t="shared" si="0"/>
        <v>6.428571428571429</v>
      </c>
    </row>
    <row r="30" spans="1:10" ht="12.75">
      <c r="A30" s="2">
        <v>18.5</v>
      </c>
      <c r="B30" s="10">
        <v>2</v>
      </c>
      <c r="C30" s="10">
        <v>3</v>
      </c>
      <c r="D30" s="10">
        <v>2</v>
      </c>
      <c r="E30" s="10">
        <v>4.5</v>
      </c>
      <c r="F30" s="10">
        <v>2</v>
      </c>
      <c r="G30" s="10">
        <v>2</v>
      </c>
      <c r="H30" s="10">
        <v>3</v>
      </c>
      <c r="J30" s="7">
        <f t="shared" si="0"/>
        <v>5.285714285714286</v>
      </c>
    </row>
    <row r="31" spans="1:10" ht="12.75">
      <c r="A31" s="2">
        <v>19.5</v>
      </c>
      <c r="B31" s="10">
        <v>2</v>
      </c>
      <c r="C31" s="10">
        <v>3</v>
      </c>
      <c r="D31" s="10">
        <v>2</v>
      </c>
      <c r="E31" s="10">
        <v>4.5</v>
      </c>
      <c r="F31" s="10">
        <v>2</v>
      </c>
      <c r="G31" s="10">
        <v>4</v>
      </c>
      <c r="H31" s="10">
        <v>2</v>
      </c>
      <c r="J31" s="7">
        <f t="shared" si="0"/>
        <v>5.571428571428571</v>
      </c>
    </row>
    <row r="32" spans="1:10" ht="12.75">
      <c r="A32" s="2">
        <v>21.5</v>
      </c>
      <c r="B32" s="10">
        <v>3</v>
      </c>
      <c r="C32" s="10">
        <v>3</v>
      </c>
      <c r="D32" s="10">
        <v>2</v>
      </c>
      <c r="E32" s="10">
        <v>4.5</v>
      </c>
      <c r="F32" s="10">
        <v>2</v>
      </c>
      <c r="G32" s="10">
        <v>2</v>
      </c>
      <c r="H32" s="10">
        <v>5</v>
      </c>
      <c r="J32" s="7">
        <f t="shared" si="0"/>
        <v>6.142857142857142</v>
      </c>
    </row>
    <row r="33" spans="1:10" ht="12.75">
      <c r="A33" s="2">
        <v>18.5</v>
      </c>
      <c r="B33" s="10">
        <v>2</v>
      </c>
      <c r="C33" s="10">
        <v>3</v>
      </c>
      <c r="D33" s="10">
        <v>2</v>
      </c>
      <c r="E33" s="10">
        <v>1.5</v>
      </c>
      <c r="F33" s="10">
        <v>2</v>
      </c>
      <c r="G33" s="10">
        <v>4</v>
      </c>
      <c r="H33" s="10">
        <v>4</v>
      </c>
      <c r="J33" s="7">
        <f t="shared" si="0"/>
        <v>5.285714285714286</v>
      </c>
    </row>
    <row r="34" spans="1:10" ht="12.75">
      <c r="A34" s="2">
        <v>22.5</v>
      </c>
      <c r="B34" s="10">
        <v>3</v>
      </c>
      <c r="C34" s="10">
        <v>3</v>
      </c>
      <c r="D34" s="10">
        <v>2</v>
      </c>
      <c r="E34" s="10">
        <v>4.5</v>
      </c>
      <c r="F34" s="10">
        <v>2</v>
      </c>
      <c r="G34" s="10">
        <v>4</v>
      </c>
      <c r="H34" s="10">
        <v>4</v>
      </c>
      <c r="J34" s="7">
        <f t="shared" si="0"/>
        <v>6.428571428571429</v>
      </c>
    </row>
    <row r="35" spans="1:10" ht="12.75">
      <c r="A35" s="2">
        <v>23.5</v>
      </c>
      <c r="B35" s="10">
        <v>3</v>
      </c>
      <c r="C35" s="10">
        <v>3</v>
      </c>
      <c r="D35" s="10">
        <v>2</v>
      </c>
      <c r="E35" s="10">
        <v>4.5</v>
      </c>
      <c r="F35" s="10">
        <v>2</v>
      </c>
      <c r="G35" s="10">
        <v>4</v>
      </c>
      <c r="H35" s="10">
        <v>5</v>
      </c>
      <c r="J35" s="7">
        <f t="shared" si="0"/>
        <v>6.7142857142857135</v>
      </c>
    </row>
    <row r="36" spans="1:10" ht="12.75">
      <c r="A36" s="2">
        <v>19.5</v>
      </c>
      <c r="B36" s="10">
        <v>2</v>
      </c>
      <c r="C36" s="10">
        <v>3</v>
      </c>
      <c r="D36" s="10">
        <v>2</v>
      </c>
      <c r="E36" s="10">
        <v>4.5</v>
      </c>
      <c r="F36" s="10">
        <v>2</v>
      </c>
      <c r="G36" s="10">
        <v>3</v>
      </c>
      <c r="H36" s="10">
        <v>3</v>
      </c>
      <c r="J36" s="7">
        <f t="shared" si="0"/>
        <v>5.571428571428571</v>
      </c>
    </row>
    <row r="37" spans="1:10" ht="12.75">
      <c r="A37" s="2">
        <v>21.5</v>
      </c>
      <c r="B37" s="10">
        <v>3</v>
      </c>
      <c r="C37" s="10">
        <v>3</v>
      </c>
      <c r="D37" s="10">
        <v>2</v>
      </c>
      <c r="E37" s="10">
        <v>1.5</v>
      </c>
      <c r="F37" s="10">
        <v>2</v>
      </c>
      <c r="G37" s="10">
        <v>4</v>
      </c>
      <c r="H37" s="10">
        <v>6</v>
      </c>
      <c r="J37" s="7">
        <f t="shared" si="0"/>
        <v>6.142857142857142</v>
      </c>
    </row>
    <row r="38" spans="1:10" ht="12.75">
      <c r="A38" s="2">
        <v>20.5</v>
      </c>
      <c r="B38" s="10">
        <v>2</v>
      </c>
      <c r="C38" s="10">
        <v>3</v>
      </c>
      <c r="D38" s="10">
        <v>0</v>
      </c>
      <c r="E38" s="10">
        <v>4.5</v>
      </c>
      <c r="F38" s="10">
        <v>2</v>
      </c>
      <c r="G38" s="10">
        <v>3.5</v>
      </c>
      <c r="H38" s="10">
        <v>5.5</v>
      </c>
      <c r="J38" s="7">
        <f t="shared" si="0"/>
        <v>5.857142857142858</v>
      </c>
    </row>
    <row r="39" spans="1:10" ht="12.75">
      <c r="A39" s="2">
        <v>23.5</v>
      </c>
      <c r="B39" s="10">
        <v>2</v>
      </c>
      <c r="C39" s="10">
        <v>3</v>
      </c>
      <c r="D39" s="10">
        <v>2</v>
      </c>
      <c r="E39" s="10">
        <v>4.5</v>
      </c>
      <c r="F39" s="10">
        <v>2</v>
      </c>
      <c r="G39" s="10">
        <v>4</v>
      </c>
      <c r="H39" s="10">
        <v>6</v>
      </c>
      <c r="J39" s="7">
        <f t="shared" si="0"/>
        <v>6.7142857142857135</v>
      </c>
    </row>
    <row r="40" spans="1:10" ht="12.75">
      <c r="A40" s="2">
        <v>23.5</v>
      </c>
      <c r="B40" s="10">
        <v>2</v>
      </c>
      <c r="C40" s="10">
        <v>3</v>
      </c>
      <c r="D40" s="10">
        <v>2</v>
      </c>
      <c r="E40" s="10">
        <v>4.5</v>
      </c>
      <c r="F40" s="10">
        <v>2</v>
      </c>
      <c r="G40" s="10">
        <v>4</v>
      </c>
      <c r="H40" s="10">
        <v>6</v>
      </c>
      <c r="J40" s="7">
        <f t="shared" si="0"/>
        <v>6.7142857142857135</v>
      </c>
    </row>
    <row r="41" spans="1:10" ht="12.75">
      <c r="A41" s="2">
        <v>18.5</v>
      </c>
      <c r="B41" s="10">
        <v>2</v>
      </c>
      <c r="C41" s="10">
        <v>3</v>
      </c>
      <c r="D41" s="10">
        <v>0</v>
      </c>
      <c r="E41" s="10">
        <v>4.5</v>
      </c>
      <c r="F41" s="10">
        <v>2</v>
      </c>
      <c r="G41" s="10">
        <v>4</v>
      </c>
      <c r="H41" s="10">
        <v>3</v>
      </c>
      <c r="J41" s="7">
        <f t="shared" si="0"/>
        <v>5.285714285714286</v>
      </c>
    </row>
    <row r="42" spans="1:10" ht="12.75">
      <c r="A42" s="2">
        <v>20.5</v>
      </c>
      <c r="B42" s="10">
        <v>2</v>
      </c>
      <c r="C42" s="10">
        <v>3</v>
      </c>
      <c r="D42" s="10">
        <v>2</v>
      </c>
      <c r="E42" s="10">
        <v>4.5</v>
      </c>
      <c r="F42" s="10">
        <v>2</v>
      </c>
      <c r="G42" s="10">
        <v>2</v>
      </c>
      <c r="H42" s="10">
        <v>5</v>
      </c>
      <c r="J42" s="7">
        <f t="shared" si="0"/>
        <v>5.857142857142858</v>
      </c>
    </row>
    <row r="43" spans="1:10" ht="12.75">
      <c r="A43" s="2">
        <v>22</v>
      </c>
      <c r="B43" s="10">
        <v>3</v>
      </c>
      <c r="C43" s="10">
        <v>3</v>
      </c>
      <c r="D43" s="10">
        <v>1</v>
      </c>
      <c r="E43" s="10">
        <v>4.5</v>
      </c>
      <c r="F43" s="10">
        <v>2</v>
      </c>
      <c r="G43" s="10">
        <v>4</v>
      </c>
      <c r="H43" s="10">
        <v>4.5</v>
      </c>
      <c r="J43" s="7">
        <f t="shared" si="0"/>
        <v>6.285714285714286</v>
      </c>
    </row>
    <row r="44" spans="1:10" ht="12.75">
      <c r="A44" s="2">
        <v>17.5</v>
      </c>
      <c r="B44" s="10">
        <v>3</v>
      </c>
      <c r="C44" s="10">
        <v>3</v>
      </c>
      <c r="D44" s="10">
        <v>2</v>
      </c>
      <c r="E44" s="10">
        <v>4.5</v>
      </c>
      <c r="F44" s="10">
        <v>2</v>
      </c>
      <c r="G44" s="10">
        <v>2</v>
      </c>
      <c r="H44" s="10">
        <v>1</v>
      </c>
      <c r="J44" s="7">
        <f t="shared" si="0"/>
        <v>5</v>
      </c>
    </row>
    <row r="45" spans="1:10" ht="12.75">
      <c r="A45" s="2">
        <v>23</v>
      </c>
      <c r="B45" s="10">
        <v>2</v>
      </c>
      <c r="C45" s="10">
        <v>3</v>
      </c>
      <c r="D45" s="10">
        <v>2</v>
      </c>
      <c r="E45" s="10">
        <v>4.5</v>
      </c>
      <c r="F45" s="10">
        <v>2</v>
      </c>
      <c r="G45" s="10">
        <v>4</v>
      </c>
      <c r="H45" s="10">
        <v>5.5</v>
      </c>
      <c r="J45" s="7">
        <f t="shared" si="0"/>
        <v>6.571428571428572</v>
      </c>
    </row>
    <row r="46" spans="1:10" ht="12.75">
      <c r="A46" s="2">
        <v>20.5</v>
      </c>
      <c r="B46" s="10">
        <v>1</v>
      </c>
      <c r="C46" s="10">
        <v>3</v>
      </c>
      <c r="D46" s="10">
        <v>0</v>
      </c>
      <c r="E46" s="10">
        <v>4.5</v>
      </c>
      <c r="F46" s="10">
        <v>2</v>
      </c>
      <c r="G46" s="10">
        <v>4</v>
      </c>
      <c r="H46" s="10">
        <v>6</v>
      </c>
      <c r="J46" s="7">
        <f t="shared" si="0"/>
        <v>5.857142857142858</v>
      </c>
    </row>
    <row r="47" spans="1:10" ht="12.75">
      <c r="A47" s="2">
        <v>22.5</v>
      </c>
      <c r="B47" s="10">
        <v>2</v>
      </c>
      <c r="C47" s="10">
        <v>3</v>
      </c>
      <c r="D47" s="10">
        <v>2</v>
      </c>
      <c r="E47" s="10">
        <v>4.5</v>
      </c>
      <c r="F47" s="10">
        <v>2</v>
      </c>
      <c r="G47" s="10">
        <v>4</v>
      </c>
      <c r="H47" s="10">
        <v>5</v>
      </c>
      <c r="J47" s="7">
        <f t="shared" si="0"/>
        <v>6.428571428571429</v>
      </c>
    </row>
    <row r="48" spans="1:10" ht="12.75">
      <c r="A48" s="2">
        <v>18.5</v>
      </c>
      <c r="B48" s="10">
        <v>2</v>
      </c>
      <c r="C48" s="10">
        <v>3</v>
      </c>
      <c r="D48" s="10">
        <v>2</v>
      </c>
      <c r="E48" s="10">
        <v>4.5</v>
      </c>
      <c r="F48" s="10">
        <v>2</v>
      </c>
      <c r="G48" s="10">
        <v>2</v>
      </c>
      <c r="H48" s="10">
        <v>3</v>
      </c>
      <c r="J48" s="7">
        <f t="shared" si="0"/>
        <v>5.285714285714286</v>
      </c>
    </row>
    <row r="49" spans="1:10" ht="12.75">
      <c r="A49" s="2">
        <v>24.5</v>
      </c>
      <c r="B49" s="10">
        <v>3</v>
      </c>
      <c r="C49" s="10">
        <v>3</v>
      </c>
      <c r="D49" s="10">
        <v>2</v>
      </c>
      <c r="E49" s="10">
        <v>4.5</v>
      </c>
      <c r="F49" s="10">
        <v>2</v>
      </c>
      <c r="G49" s="10">
        <v>4</v>
      </c>
      <c r="H49" s="10">
        <v>6</v>
      </c>
      <c r="J49" s="7">
        <f t="shared" si="0"/>
        <v>7</v>
      </c>
    </row>
    <row r="50" spans="1:10" ht="12.75">
      <c r="A50" s="2">
        <v>16.5</v>
      </c>
      <c r="B50" s="10">
        <v>2</v>
      </c>
      <c r="C50" s="10">
        <v>3</v>
      </c>
      <c r="D50" s="10">
        <v>0</v>
      </c>
      <c r="E50" s="10">
        <v>4.5</v>
      </c>
      <c r="F50" s="10">
        <v>2</v>
      </c>
      <c r="G50" s="10">
        <v>0</v>
      </c>
      <c r="H50" s="10">
        <v>5</v>
      </c>
      <c r="J50" s="7">
        <f t="shared" si="0"/>
        <v>4.714285714285714</v>
      </c>
    </row>
    <row r="51" spans="1:10" ht="12.75">
      <c r="A51" s="2">
        <v>18.5</v>
      </c>
      <c r="B51" s="10">
        <v>2</v>
      </c>
      <c r="C51" s="10">
        <v>3</v>
      </c>
      <c r="D51" s="10">
        <v>0</v>
      </c>
      <c r="E51" s="10">
        <v>4.5</v>
      </c>
      <c r="F51" s="10">
        <v>2</v>
      </c>
      <c r="G51" s="10">
        <v>3.5</v>
      </c>
      <c r="H51" s="10">
        <v>3.5</v>
      </c>
      <c r="J51" s="7">
        <f t="shared" si="0"/>
        <v>5.285714285714286</v>
      </c>
    </row>
    <row r="52" spans="1:10" ht="12.75">
      <c r="A52" s="2">
        <v>21.5</v>
      </c>
      <c r="B52" s="10">
        <v>2</v>
      </c>
      <c r="C52" s="10">
        <v>3</v>
      </c>
      <c r="D52" s="10">
        <v>0</v>
      </c>
      <c r="E52" s="10">
        <v>4.5</v>
      </c>
      <c r="F52" s="10">
        <v>2</v>
      </c>
      <c r="G52" s="10">
        <v>4</v>
      </c>
      <c r="H52" s="10">
        <v>6</v>
      </c>
      <c r="J52" s="7">
        <f t="shared" si="0"/>
        <v>6.142857142857142</v>
      </c>
    </row>
    <row r="53" spans="1:10" ht="12.75">
      <c r="A53" s="2">
        <v>21.5</v>
      </c>
      <c r="B53" s="10">
        <v>2</v>
      </c>
      <c r="C53" s="10">
        <v>3</v>
      </c>
      <c r="D53" s="10">
        <v>2</v>
      </c>
      <c r="E53" s="10">
        <v>4.5</v>
      </c>
      <c r="F53" s="10">
        <v>2</v>
      </c>
      <c r="G53" s="10">
        <v>4</v>
      </c>
      <c r="H53" s="10">
        <v>4</v>
      </c>
      <c r="J53" s="7">
        <f t="shared" si="0"/>
        <v>6.142857142857142</v>
      </c>
    </row>
    <row r="54" spans="1:10" ht="12.75">
      <c r="A54" s="2">
        <v>24</v>
      </c>
      <c r="B54" s="10">
        <v>3</v>
      </c>
      <c r="C54" s="10">
        <v>3</v>
      </c>
      <c r="D54" s="10">
        <v>2</v>
      </c>
      <c r="E54" s="10">
        <v>4.5</v>
      </c>
      <c r="F54" s="10">
        <v>2</v>
      </c>
      <c r="G54" s="10">
        <v>4</v>
      </c>
      <c r="H54" s="10">
        <v>5.5</v>
      </c>
      <c r="J54" s="7">
        <f t="shared" si="0"/>
        <v>6.857142857142857</v>
      </c>
    </row>
    <row r="55" spans="1:10" ht="12.75">
      <c r="A55" s="2">
        <v>21.5</v>
      </c>
      <c r="B55" s="10">
        <v>2</v>
      </c>
      <c r="C55" s="10">
        <v>3</v>
      </c>
      <c r="D55" s="10">
        <v>0</v>
      </c>
      <c r="E55" s="10">
        <v>4.5</v>
      </c>
      <c r="F55" s="10">
        <v>2</v>
      </c>
      <c r="G55" s="10">
        <v>4</v>
      </c>
      <c r="H55" s="10">
        <v>6</v>
      </c>
      <c r="J55" s="7">
        <f t="shared" si="0"/>
        <v>6.142857142857142</v>
      </c>
    </row>
    <row r="56" spans="1:10" ht="12.75">
      <c r="A56" s="2">
        <v>21.5</v>
      </c>
      <c r="B56" s="10">
        <v>2</v>
      </c>
      <c r="C56" s="10">
        <v>3</v>
      </c>
      <c r="D56" s="10">
        <v>0</v>
      </c>
      <c r="E56" s="10">
        <v>4.5</v>
      </c>
      <c r="F56" s="10">
        <v>2</v>
      </c>
      <c r="G56" s="10">
        <v>4</v>
      </c>
      <c r="H56" s="10">
        <v>6</v>
      </c>
      <c r="J56" s="7">
        <f t="shared" si="0"/>
        <v>6.142857142857142</v>
      </c>
    </row>
    <row r="57" spans="1:10" ht="12.75">
      <c r="A57" s="2">
        <v>23.5</v>
      </c>
      <c r="B57" s="10">
        <v>2</v>
      </c>
      <c r="C57" s="10">
        <v>3</v>
      </c>
      <c r="D57" s="10">
        <v>2</v>
      </c>
      <c r="E57" s="10">
        <v>4.5</v>
      </c>
      <c r="F57" s="10">
        <v>2</v>
      </c>
      <c r="G57" s="10">
        <v>4</v>
      </c>
      <c r="H57" s="10">
        <v>6</v>
      </c>
      <c r="J57" s="7">
        <f t="shared" si="0"/>
        <v>6.7142857142857135</v>
      </c>
    </row>
    <row r="58" spans="1:10" ht="12.75">
      <c r="A58" s="2">
        <v>23.5</v>
      </c>
      <c r="B58" s="10">
        <v>2</v>
      </c>
      <c r="C58" s="10">
        <v>3</v>
      </c>
      <c r="D58" s="10">
        <v>2</v>
      </c>
      <c r="E58" s="10">
        <v>4.5</v>
      </c>
      <c r="F58" s="10">
        <v>2</v>
      </c>
      <c r="G58" s="10">
        <v>4</v>
      </c>
      <c r="H58" s="10">
        <v>6</v>
      </c>
      <c r="J58" s="7">
        <f t="shared" si="0"/>
        <v>6.7142857142857135</v>
      </c>
    </row>
    <row r="59" spans="1:10" ht="12.75">
      <c r="A59" s="2">
        <v>5</v>
      </c>
      <c r="B59" s="10">
        <v>2</v>
      </c>
      <c r="C59" s="10">
        <v>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J59" s="7">
        <f t="shared" si="0"/>
        <v>1.4285714285714286</v>
      </c>
    </row>
    <row r="60" spans="1:10" ht="12.75">
      <c r="A60" s="2">
        <v>11</v>
      </c>
      <c r="B60" s="10">
        <v>2</v>
      </c>
      <c r="C60" s="10">
        <v>3</v>
      </c>
      <c r="D60" s="10">
        <v>0</v>
      </c>
      <c r="E60" s="10">
        <v>4</v>
      </c>
      <c r="F60" s="10">
        <v>0</v>
      </c>
      <c r="G60" s="10">
        <v>2</v>
      </c>
      <c r="H60" s="10">
        <v>0</v>
      </c>
      <c r="J60" s="7">
        <f t="shared" si="0"/>
        <v>3.142857142857143</v>
      </c>
    </row>
    <row r="61" spans="1:10" ht="12.75">
      <c r="A61" s="2">
        <v>21.5</v>
      </c>
      <c r="B61" s="10">
        <v>2</v>
      </c>
      <c r="C61" s="10">
        <v>3</v>
      </c>
      <c r="D61" s="10">
        <v>2</v>
      </c>
      <c r="E61" s="10">
        <v>4.5</v>
      </c>
      <c r="F61" s="10">
        <v>2</v>
      </c>
      <c r="G61" s="10">
        <v>2</v>
      </c>
      <c r="H61" s="10">
        <v>6</v>
      </c>
      <c r="J61" s="7">
        <f t="shared" si="0"/>
        <v>6.142857142857142</v>
      </c>
    </row>
    <row r="62" spans="1:10" ht="12.75">
      <c r="A62" s="2">
        <v>19</v>
      </c>
      <c r="B62" s="10">
        <v>2</v>
      </c>
      <c r="C62" s="10">
        <v>3</v>
      </c>
      <c r="D62" s="10">
        <v>2</v>
      </c>
      <c r="E62" s="10">
        <v>2</v>
      </c>
      <c r="F62" s="10">
        <v>2</v>
      </c>
      <c r="G62" s="10">
        <v>2</v>
      </c>
      <c r="H62" s="10">
        <v>6</v>
      </c>
      <c r="J62" s="7">
        <f t="shared" si="0"/>
        <v>5.428571428571429</v>
      </c>
    </row>
    <row r="63" spans="1:10" ht="12.75">
      <c r="A63" s="2">
        <v>17.5</v>
      </c>
      <c r="B63" s="10">
        <v>2</v>
      </c>
      <c r="C63" s="10">
        <v>3</v>
      </c>
      <c r="D63" s="10">
        <v>2</v>
      </c>
      <c r="E63" s="10">
        <v>4.5</v>
      </c>
      <c r="F63" s="10">
        <v>2</v>
      </c>
      <c r="G63" s="10">
        <v>2</v>
      </c>
      <c r="H63" s="10">
        <v>2</v>
      </c>
      <c r="J63" s="7">
        <f t="shared" si="0"/>
        <v>5</v>
      </c>
    </row>
    <row r="64" spans="1:10" ht="12.75">
      <c r="A64" s="2">
        <v>21</v>
      </c>
      <c r="B64" s="10">
        <v>2</v>
      </c>
      <c r="C64" s="10">
        <v>3</v>
      </c>
      <c r="D64" s="10">
        <v>2</v>
      </c>
      <c r="E64" s="10">
        <v>4.5</v>
      </c>
      <c r="F64" s="10">
        <v>2</v>
      </c>
      <c r="G64" s="10">
        <v>4</v>
      </c>
      <c r="H64" s="10">
        <v>3.5</v>
      </c>
      <c r="J64" s="7">
        <f t="shared" si="0"/>
        <v>6</v>
      </c>
    </row>
    <row r="65" spans="1:10" ht="12.75">
      <c r="A65" s="2">
        <v>22.5</v>
      </c>
      <c r="B65" s="10">
        <v>2</v>
      </c>
      <c r="C65" s="10">
        <v>3</v>
      </c>
      <c r="D65" s="10">
        <v>2</v>
      </c>
      <c r="E65" s="10">
        <v>4.5</v>
      </c>
      <c r="F65" s="10">
        <v>2</v>
      </c>
      <c r="G65" s="10">
        <v>4</v>
      </c>
      <c r="H65" s="10">
        <v>5</v>
      </c>
      <c r="J65" s="7">
        <f t="shared" si="0"/>
        <v>6.428571428571429</v>
      </c>
    </row>
    <row r="66" spans="1:10" ht="12.75">
      <c r="A66" s="2">
        <v>19.5</v>
      </c>
      <c r="B66" s="10">
        <v>2</v>
      </c>
      <c r="C66" s="10">
        <v>3</v>
      </c>
      <c r="D66" s="10">
        <v>2</v>
      </c>
      <c r="E66" s="10">
        <v>4.5</v>
      </c>
      <c r="F66" s="10">
        <v>2</v>
      </c>
      <c r="G66" s="10">
        <v>4</v>
      </c>
      <c r="H66" s="10">
        <v>2</v>
      </c>
      <c r="J66" s="7">
        <f aca="true" t="shared" si="1" ref="J66:J129">A66/24.5*7</f>
        <v>5.571428571428571</v>
      </c>
    </row>
    <row r="67" spans="1:10" ht="12.75">
      <c r="A67" s="2">
        <v>23.5</v>
      </c>
      <c r="B67" s="10">
        <v>2</v>
      </c>
      <c r="C67" s="10">
        <v>3</v>
      </c>
      <c r="D67" s="10">
        <v>2</v>
      </c>
      <c r="E67" s="10">
        <v>4.5</v>
      </c>
      <c r="F67" s="10">
        <v>2</v>
      </c>
      <c r="G67" s="10">
        <v>4</v>
      </c>
      <c r="H67" s="10">
        <v>6</v>
      </c>
      <c r="J67" s="7">
        <f t="shared" si="1"/>
        <v>6.7142857142857135</v>
      </c>
    </row>
    <row r="68" spans="1:10" ht="12.75">
      <c r="A68" s="2">
        <v>20</v>
      </c>
      <c r="B68" s="10">
        <v>2</v>
      </c>
      <c r="C68" s="10">
        <v>2</v>
      </c>
      <c r="D68" s="10">
        <v>2</v>
      </c>
      <c r="E68" s="10">
        <v>4.5</v>
      </c>
      <c r="F68" s="10">
        <v>2</v>
      </c>
      <c r="G68" s="10">
        <v>2</v>
      </c>
      <c r="H68" s="10">
        <v>5.5</v>
      </c>
      <c r="J68" s="7">
        <f t="shared" si="1"/>
        <v>5.714285714285714</v>
      </c>
    </row>
    <row r="69" spans="1:10" ht="12.75">
      <c r="A69" s="2">
        <v>22.5</v>
      </c>
      <c r="B69" s="10">
        <v>2</v>
      </c>
      <c r="C69" s="10">
        <v>3</v>
      </c>
      <c r="D69" s="10">
        <v>2</v>
      </c>
      <c r="E69" s="10">
        <v>4.5</v>
      </c>
      <c r="F69" s="10">
        <v>2</v>
      </c>
      <c r="G69" s="10">
        <v>4</v>
      </c>
      <c r="H69" s="10">
        <v>5</v>
      </c>
      <c r="J69" s="7">
        <f t="shared" si="1"/>
        <v>6.428571428571429</v>
      </c>
    </row>
    <row r="70" spans="1:10" ht="12.75">
      <c r="A70" s="2">
        <v>16.5</v>
      </c>
      <c r="B70" s="10">
        <v>2</v>
      </c>
      <c r="C70" s="10">
        <v>2</v>
      </c>
      <c r="D70" s="10">
        <v>1</v>
      </c>
      <c r="E70" s="10">
        <v>4.5</v>
      </c>
      <c r="F70" s="10">
        <v>2</v>
      </c>
      <c r="G70" s="10">
        <v>2</v>
      </c>
      <c r="H70" s="10">
        <v>3</v>
      </c>
      <c r="J70" s="7">
        <f t="shared" si="1"/>
        <v>4.714285714285714</v>
      </c>
    </row>
    <row r="71" spans="1:10" ht="12.75">
      <c r="A71" s="2">
        <v>12.5</v>
      </c>
      <c r="B71" s="10">
        <v>3</v>
      </c>
      <c r="C71" s="10">
        <v>3</v>
      </c>
      <c r="D71" s="10">
        <v>0</v>
      </c>
      <c r="E71" s="10">
        <v>1.5</v>
      </c>
      <c r="F71" s="10">
        <v>2</v>
      </c>
      <c r="G71" s="10">
        <v>2</v>
      </c>
      <c r="H71" s="10">
        <v>1</v>
      </c>
      <c r="J71" s="7">
        <f t="shared" si="1"/>
        <v>3.5714285714285716</v>
      </c>
    </row>
    <row r="72" spans="1:10" ht="12.75">
      <c r="A72" s="2">
        <v>20.5</v>
      </c>
      <c r="B72" s="10">
        <v>2</v>
      </c>
      <c r="C72" s="10">
        <v>3</v>
      </c>
      <c r="D72" s="10">
        <v>0</v>
      </c>
      <c r="E72" s="10">
        <v>4.5</v>
      </c>
      <c r="F72" s="10">
        <v>2</v>
      </c>
      <c r="G72" s="10">
        <v>4</v>
      </c>
      <c r="H72" s="10">
        <v>5</v>
      </c>
      <c r="J72" s="7">
        <f t="shared" si="1"/>
        <v>5.857142857142858</v>
      </c>
    </row>
    <row r="73" spans="1:10" ht="12.75">
      <c r="A73" s="2">
        <v>20.5</v>
      </c>
      <c r="B73" s="10">
        <v>2</v>
      </c>
      <c r="C73" s="10">
        <v>3</v>
      </c>
      <c r="D73" s="10">
        <v>2</v>
      </c>
      <c r="E73" s="10">
        <v>4.5</v>
      </c>
      <c r="F73" s="10">
        <v>2</v>
      </c>
      <c r="G73" s="10">
        <v>2</v>
      </c>
      <c r="H73" s="10">
        <v>5</v>
      </c>
      <c r="J73" s="7">
        <f t="shared" si="1"/>
        <v>5.857142857142858</v>
      </c>
    </row>
    <row r="74" spans="1:10" ht="12.75">
      <c r="A74" s="2">
        <v>17.5</v>
      </c>
      <c r="B74" s="10">
        <v>2</v>
      </c>
      <c r="C74" s="10">
        <v>3</v>
      </c>
      <c r="D74" s="10">
        <v>2</v>
      </c>
      <c r="E74" s="10">
        <v>4.5</v>
      </c>
      <c r="F74" s="10">
        <v>0</v>
      </c>
      <c r="G74" s="10">
        <v>2</v>
      </c>
      <c r="H74" s="10">
        <v>4</v>
      </c>
      <c r="J74" s="7">
        <f t="shared" si="1"/>
        <v>5</v>
      </c>
    </row>
    <row r="75" spans="1:10" ht="12.75">
      <c r="A75" s="2">
        <v>21.5</v>
      </c>
      <c r="B75" s="10">
        <v>3</v>
      </c>
      <c r="C75" s="10">
        <v>3</v>
      </c>
      <c r="D75" s="10">
        <v>0</v>
      </c>
      <c r="E75" s="10">
        <v>4.5</v>
      </c>
      <c r="F75" s="10">
        <v>2</v>
      </c>
      <c r="G75" s="10">
        <v>4</v>
      </c>
      <c r="H75" s="10">
        <v>5</v>
      </c>
      <c r="J75" s="7">
        <f t="shared" si="1"/>
        <v>6.142857142857142</v>
      </c>
    </row>
    <row r="76" spans="1:10" ht="12.75">
      <c r="A76" s="2">
        <v>17.5</v>
      </c>
      <c r="B76" s="10">
        <v>3</v>
      </c>
      <c r="C76" s="10">
        <v>3</v>
      </c>
      <c r="D76" s="10">
        <v>0</v>
      </c>
      <c r="E76" s="10">
        <v>3.5</v>
      </c>
      <c r="F76" s="10">
        <v>2</v>
      </c>
      <c r="G76" s="10">
        <v>2</v>
      </c>
      <c r="H76" s="10">
        <v>4</v>
      </c>
      <c r="J76" s="7">
        <f t="shared" si="1"/>
        <v>5</v>
      </c>
    </row>
    <row r="77" spans="1:10" ht="12.75">
      <c r="A77" s="2">
        <v>18.5</v>
      </c>
      <c r="B77" s="10">
        <v>2</v>
      </c>
      <c r="C77" s="10">
        <v>2</v>
      </c>
      <c r="D77" s="10">
        <v>0</v>
      </c>
      <c r="E77" s="10">
        <v>4.5</v>
      </c>
      <c r="F77" s="10">
        <v>2</v>
      </c>
      <c r="G77" s="10">
        <v>4</v>
      </c>
      <c r="H77" s="10">
        <v>4</v>
      </c>
      <c r="J77" s="7">
        <f t="shared" si="1"/>
        <v>5.285714285714286</v>
      </c>
    </row>
    <row r="78" spans="1:10" ht="12.75">
      <c r="A78" s="2">
        <v>21.5</v>
      </c>
      <c r="B78" s="10">
        <v>2</v>
      </c>
      <c r="C78" s="10">
        <v>3</v>
      </c>
      <c r="D78" s="10">
        <v>2</v>
      </c>
      <c r="E78" s="10">
        <v>4.5</v>
      </c>
      <c r="F78" s="10">
        <v>2</v>
      </c>
      <c r="G78" s="10">
        <v>4</v>
      </c>
      <c r="H78" s="10">
        <v>4</v>
      </c>
      <c r="J78" s="7">
        <f t="shared" si="1"/>
        <v>6.142857142857142</v>
      </c>
    </row>
    <row r="79" spans="1:10" ht="12.75">
      <c r="A79" s="2">
        <v>18.5</v>
      </c>
      <c r="B79" s="10">
        <v>3</v>
      </c>
      <c r="C79" s="10">
        <v>3</v>
      </c>
      <c r="D79" s="10">
        <v>2</v>
      </c>
      <c r="E79" s="10">
        <v>4.5</v>
      </c>
      <c r="F79" s="10">
        <v>2</v>
      </c>
      <c r="G79" s="10">
        <v>2</v>
      </c>
      <c r="H79" s="10">
        <v>2</v>
      </c>
      <c r="J79" s="7">
        <f t="shared" si="1"/>
        <v>5.285714285714286</v>
      </c>
    </row>
    <row r="80" spans="1:10" ht="12.75">
      <c r="A80" s="2">
        <v>23</v>
      </c>
      <c r="B80" s="10">
        <v>2</v>
      </c>
      <c r="C80" s="10">
        <v>3</v>
      </c>
      <c r="D80" s="10">
        <v>2</v>
      </c>
      <c r="E80" s="10">
        <v>4</v>
      </c>
      <c r="F80" s="10">
        <v>2</v>
      </c>
      <c r="G80" s="10">
        <v>4</v>
      </c>
      <c r="H80" s="10">
        <v>6</v>
      </c>
      <c r="J80" s="7">
        <f t="shared" si="1"/>
        <v>6.571428571428572</v>
      </c>
    </row>
    <row r="81" spans="1:10" ht="12.75">
      <c r="A81" s="2">
        <v>14.5</v>
      </c>
      <c r="B81" s="10">
        <v>1</v>
      </c>
      <c r="C81" s="10">
        <v>3</v>
      </c>
      <c r="D81" s="10">
        <v>2</v>
      </c>
      <c r="E81" s="10">
        <v>4.5</v>
      </c>
      <c r="F81" s="10">
        <v>0</v>
      </c>
      <c r="G81" s="10">
        <v>4</v>
      </c>
      <c r="H81" s="10">
        <v>0</v>
      </c>
      <c r="J81" s="7">
        <f t="shared" si="1"/>
        <v>4.142857142857142</v>
      </c>
    </row>
    <row r="82" spans="1:10" ht="12.75">
      <c r="A82" s="2">
        <v>16</v>
      </c>
      <c r="B82" s="10">
        <v>2</v>
      </c>
      <c r="C82" s="10">
        <v>3</v>
      </c>
      <c r="D82" s="10">
        <v>0</v>
      </c>
      <c r="E82" s="10">
        <v>4</v>
      </c>
      <c r="F82" s="10">
        <v>0</v>
      </c>
      <c r="G82" s="10">
        <v>2</v>
      </c>
      <c r="H82" s="10">
        <v>5</v>
      </c>
      <c r="J82" s="7">
        <f t="shared" si="1"/>
        <v>4.571428571428571</v>
      </c>
    </row>
    <row r="83" spans="1:10" ht="12.75">
      <c r="A83" s="2">
        <v>19.5</v>
      </c>
      <c r="B83" s="10">
        <v>2</v>
      </c>
      <c r="C83" s="10">
        <v>1</v>
      </c>
      <c r="D83" s="10">
        <v>2</v>
      </c>
      <c r="E83" s="10">
        <v>4.5</v>
      </c>
      <c r="F83" s="10">
        <v>2</v>
      </c>
      <c r="G83" s="10">
        <v>2</v>
      </c>
      <c r="H83" s="10">
        <v>6</v>
      </c>
      <c r="J83" s="7">
        <f t="shared" si="1"/>
        <v>5.571428571428571</v>
      </c>
    </row>
    <row r="84" spans="1:10" ht="12.75">
      <c r="A84" s="2">
        <v>16.5</v>
      </c>
      <c r="B84" s="10">
        <v>2</v>
      </c>
      <c r="C84" s="10">
        <v>2</v>
      </c>
      <c r="D84" s="10">
        <v>1</v>
      </c>
      <c r="E84" s="10">
        <v>4.5</v>
      </c>
      <c r="F84" s="10">
        <v>0</v>
      </c>
      <c r="G84" s="10">
        <v>4</v>
      </c>
      <c r="H84" s="10">
        <v>3</v>
      </c>
      <c r="J84" s="7">
        <f t="shared" si="1"/>
        <v>4.714285714285714</v>
      </c>
    </row>
    <row r="85" spans="1:10" ht="12.75">
      <c r="A85" s="2">
        <v>20.5</v>
      </c>
      <c r="B85" s="10">
        <v>2</v>
      </c>
      <c r="C85" s="10">
        <v>3</v>
      </c>
      <c r="D85" s="10">
        <v>2</v>
      </c>
      <c r="E85" s="10">
        <v>4.5</v>
      </c>
      <c r="F85" s="10">
        <v>2</v>
      </c>
      <c r="G85" s="10">
        <v>3</v>
      </c>
      <c r="H85" s="10">
        <v>4</v>
      </c>
      <c r="J85" s="7">
        <f t="shared" si="1"/>
        <v>5.857142857142858</v>
      </c>
    </row>
    <row r="86" spans="1:10" ht="12.75">
      <c r="A86" s="2">
        <v>19.5</v>
      </c>
      <c r="B86" s="10">
        <v>3</v>
      </c>
      <c r="C86" s="10">
        <v>3</v>
      </c>
      <c r="D86" s="10">
        <v>1</v>
      </c>
      <c r="E86" s="10">
        <v>4.5</v>
      </c>
      <c r="F86" s="10">
        <v>2</v>
      </c>
      <c r="G86" s="10">
        <v>2</v>
      </c>
      <c r="H86" s="10">
        <v>4</v>
      </c>
      <c r="J86" s="7">
        <f t="shared" si="1"/>
        <v>5.571428571428571</v>
      </c>
    </row>
    <row r="87" spans="1:10" ht="12.75">
      <c r="A87" s="2">
        <v>19.5</v>
      </c>
      <c r="B87" s="10">
        <v>3</v>
      </c>
      <c r="C87" s="10">
        <v>1</v>
      </c>
      <c r="D87" s="10">
        <v>0</v>
      </c>
      <c r="E87" s="10">
        <v>4.5</v>
      </c>
      <c r="F87" s="10">
        <v>2</v>
      </c>
      <c r="G87" s="10">
        <v>4</v>
      </c>
      <c r="H87" s="10">
        <v>5</v>
      </c>
      <c r="J87" s="7">
        <f t="shared" si="1"/>
        <v>5.571428571428571</v>
      </c>
    </row>
    <row r="88" spans="1:10" ht="12.75">
      <c r="A88" s="2">
        <v>18.5</v>
      </c>
      <c r="B88" s="10">
        <v>2</v>
      </c>
      <c r="C88" s="10">
        <v>3</v>
      </c>
      <c r="D88" s="10">
        <v>0</v>
      </c>
      <c r="E88" s="10">
        <v>4.5</v>
      </c>
      <c r="F88" s="10">
        <v>2</v>
      </c>
      <c r="G88" s="10">
        <v>4</v>
      </c>
      <c r="H88" s="10">
        <v>3</v>
      </c>
      <c r="J88" s="7">
        <f t="shared" si="1"/>
        <v>5.285714285714286</v>
      </c>
    </row>
    <row r="89" spans="1:10" ht="12.75">
      <c r="A89" s="2">
        <v>11</v>
      </c>
      <c r="B89" s="10">
        <v>2</v>
      </c>
      <c r="C89" s="10">
        <v>3</v>
      </c>
      <c r="D89" s="10">
        <v>0</v>
      </c>
      <c r="E89" s="10">
        <v>3</v>
      </c>
      <c r="F89" s="10">
        <v>0</v>
      </c>
      <c r="G89" s="10">
        <v>2</v>
      </c>
      <c r="H89" s="10">
        <v>1</v>
      </c>
      <c r="J89" s="7">
        <f t="shared" si="1"/>
        <v>3.142857142857143</v>
      </c>
    </row>
    <row r="90" spans="1:10" ht="12.75">
      <c r="A90" s="2">
        <v>20</v>
      </c>
      <c r="B90" s="10">
        <v>3</v>
      </c>
      <c r="C90" s="10">
        <v>3</v>
      </c>
      <c r="D90" s="10">
        <v>0</v>
      </c>
      <c r="E90" s="10">
        <v>4</v>
      </c>
      <c r="F90" s="10">
        <v>0</v>
      </c>
      <c r="G90" s="10">
        <v>4</v>
      </c>
      <c r="H90" s="10">
        <v>6</v>
      </c>
      <c r="J90" s="7">
        <f t="shared" si="1"/>
        <v>5.714285714285714</v>
      </c>
    </row>
    <row r="91" spans="1:10" ht="12.75">
      <c r="A91" s="2">
        <v>20.5</v>
      </c>
      <c r="B91" s="10">
        <v>2</v>
      </c>
      <c r="C91" s="10">
        <v>3</v>
      </c>
      <c r="D91" s="10">
        <v>2</v>
      </c>
      <c r="E91" s="10">
        <v>4.5</v>
      </c>
      <c r="F91" s="10">
        <v>0</v>
      </c>
      <c r="G91" s="10">
        <v>4</v>
      </c>
      <c r="H91" s="10">
        <v>5</v>
      </c>
      <c r="J91" s="7">
        <f t="shared" si="1"/>
        <v>5.857142857142858</v>
      </c>
    </row>
    <row r="92" spans="1:10" ht="12.75">
      <c r="A92" s="2">
        <v>21.5</v>
      </c>
      <c r="B92" s="10">
        <v>3</v>
      </c>
      <c r="C92" s="10">
        <v>3</v>
      </c>
      <c r="D92" s="10">
        <v>1</v>
      </c>
      <c r="E92" s="10">
        <v>4.5</v>
      </c>
      <c r="F92" s="10">
        <v>2</v>
      </c>
      <c r="G92" s="10">
        <v>4</v>
      </c>
      <c r="H92" s="10">
        <v>4</v>
      </c>
      <c r="J92" s="7">
        <f t="shared" si="1"/>
        <v>6.142857142857142</v>
      </c>
    </row>
    <row r="93" spans="1:10" ht="12.75">
      <c r="A93" s="2">
        <v>21.5</v>
      </c>
      <c r="B93" s="10">
        <v>2</v>
      </c>
      <c r="C93" s="10">
        <v>3</v>
      </c>
      <c r="D93" s="10">
        <v>0</v>
      </c>
      <c r="E93" s="10">
        <v>4.5</v>
      </c>
      <c r="F93" s="10">
        <v>2</v>
      </c>
      <c r="G93" s="10">
        <v>4</v>
      </c>
      <c r="H93" s="10">
        <v>6</v>
      </c>
      <c r="J93" s="7">
        <f t="shared" si="1"/>
        <v>6.142857142857142</v>
      </c>
    </row>
    <row r="94" spans="1:10" ht="12.75">
      <c r="A94" s="2">
        <v>17.5</v>
      </c>
      <c r="B94" s="10">
        <v>2</v>
      </c>
      <c r="C94" s="10">
        <v>1</v>
      </c>
      <c r="D94" s="10">
        <v>2</v>
      </c>
      <c r="E94" s="10">
        <v>4.5</v>
      </c>
      <c r="F94" s="10">
        <v>0</v>
      </c>
      <c r="G94" s="10">
        <v>2</v>
      </c>
      <c r="H94" s="10">
        <v>6</v>
      </c>
      <c r="J94" s="7">
        <f t="shared" si="1"/>
        <v>5</v>
      </c>
    </row>
    <row r="95" spans="1:10" ht="12.75">
      <c r="A95" s="2">
        <v>18.5</v>
      </c>
      <c r="B95" s="10">
        <v>2</v>
      </c>
      <c r="C95" s="10">
        <v>3</v>
      </c>
      <c r="D95" s="10">
        <v>2</v>
      </c>
      <c r="E95" s="10">
        <v>4.5</v>
      </c>
      <c r="F95" s="10">
        <v>2</v>
      </c>
      <c r="G95" s="10">
        <v>2</v>
      </c>
      <c r="H95" s="10">
        <v>3</v>
      </c>
      <c r="J95" s="7">
        <f t="shared" si="1"/>
        <v>5.285714285714286</v>
      </c>
    </row>
    <row r="96" spans="1:10" ht="12.75">
      <c r="A96" s="2">
        <v>19.5</v>
      </c>
      <c r="B96" s="10">
        <v>2</v>
      </c>
      <c r="C96" s="10">
        <v>3</v>
      </c>
      <c r="D96" s="10">
        <v>2</v>
      </c>
      <c r="E96" s="10">
        <v>4.5</v>
      </c>
      <c r="F96" s="10">
        <v>0</v>
      </c>
      <c r="G96" s="10">
        <v>2</v>
      </c>
      <c r="H96" s="10">
        <v>6</v>
      </c>
      <c r="J96" s="7">
        <f t="shared" si="1"/>
        <v>5.571428571428571</v>
      </c>
    </row>
    <row r="97" spans="1:10" ht="12.75">
      <c r="A97" s="2">
        <v>18.5</v>
      </c>
      <c r="B97" s="10">
        <v>2</v>
      </c>
      <c r="C97" s="10">
        <v>3</v>
      </c>
      <c r="D97" s="10">
        <v>2</v>
      </c>
      <c r="E97" s="10">
        <v>4.5</v>
      </c>
      <c r="F97" s="10">
        <v>2</v>
      </c>
      <c r="G97" s="10">
        <v>4</v>
      </c>
      <c r="H97" s="10">
        <v>1</v>
      </c>
      <c r="J97" s="7">
        <f t="shared" si="1"/>
        <v>5.285714285714286</v>
      </c>
    </row>
    <row r="98" spans="1:10" ht="12.75">
      <c r="A98" s="2">
        <v>18.5</v>
      </c>
      <c r="B98" s="10">
        <v>2</v>
      </c>
      <c r="C98" s="10">
        <v>3</v>
      </c>
      <c r="D98" s="10">
        <v>2</v>
      </c>
      <c r="E98" s="10">
        <v>4.5</v>
      </c>
      <c r="F98" s="10">
        <v>2</v>
      </c>
      <c r="G98" s="10">
        <v>2</v>
      </c>
      <c r="H98" s="10">
        <v>3</v>
      </c>
      <c r="J98" s="7">
        <f t="shared" si="1"/>
        <v>5.285714285714286</v>
      </c>
    </row>
    <row r="99" spans="1:10" ht="12.75">
      <c r="A99" s="2">
        <v>5</v>
      </c>
      <c r="B99" s="10">
        <v>2</v>
      </c>
      <c r="C99" s="10">
        <v>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J99" s="7">
        <f t="shared" si="1"/>
        <v>1.4285714285714286</v>
      </c>
    </row>
    <row r="100" spans="1:10" ht="12.75">
      <c r="A100" s="2">
        <v>17</v>
      </c>
      <c r="B100" s="10">
        <v>2</v>
      </c>
      <c r="C100" s="10">
        <v>3</v>
      </c>
      <c r="D100" s="10">
        <v>2</v>
      </c>
      <c r="E100" s="10">
        <v>3</v>
      </c>
      <c r="F100" s="10">
        <v>2</v>
      </c>
      <c r="G100" s="10">
        <v>4</v>
      </c>
      <c r="H100" s="10">
        <v>1</v>
      </c>
      <c r="J100" s="7">
        <f t="shared" si="1"/>
        <v>4.857142857142857</v>
      </c>
    </row>
    <row r="101" spans="1:10" ht="12.75">
      <c r="A101" s="2">
        <v>22.5</v>
      </c>
      <c r="B101" s="10">
        <v>2</v>
      </c>
      <c r="C101" s="10">
        <v>3</v>
      </c>
      <c r="D101" s="10">
        <v>2</v>
      </c>
      <c r="E101" s="10">
        <v>4.5</v>
      </c>
      <c r="F101" s="10">
        <v>2</v>
      </c>
      <c r="G101" s="10">
        <v>4</v>
      </c>
      <c r="H101" s="10">
        <v>5</v>
      </c>
      <c r="J101" s="7">
        <f t="shared" si="1"/>
        <v>6.428571428571429</v>
      </c>
    </row>
    <row r="102" spans="1:10" ht="12.75">
      <c r="A102" s="2">
        <v>16</v>
      </c>
      <c r="B102" s="10">
        <v>2</v>
      </c>
      <c r="C102" s="10">
        <v>3</v>
      </c>
      <c r="D102" s="10">
        <v>1</v>
      </c>
      <c r="E102" s="10">
        <v>3</v>
      </c>
      <c r="F102" s="10">
        <v>2</v>
      </c>
      <c r="G102" s="10">
        <v>4</v>
      </c>
      <c r="H102" s="10">
        <v>1</v>
      </c>
      <c r="J102" s="7">
        <f t="shared" si="1"/>
        <v>4.571428571428571</v>
      </c>
    </row>
    <row r="103" spans="1:10" ht="12.75">
      <c r="A103" s="2">
        <v>19.5</v>
      </c>
      <c r="B103" s="10">
        <v>2</v>
      </c>
      <c r="C103" s="10">
        <v>3</v>
      </c>
      <c r="D103" s="10">
        <v>2</v>
      </c>
      <c r="E103" s="10">
        <v>4.5</v>
      </c>
      <c r="F103" s="10">
        <v>2</v>
      </c>
      <c r="G103" s="10">
        <v>4</v>
      </c>
      <c r="H103" s="10">
        <v>2</v>
      </c>
      <c r="J103" s="7">
        <f t="shared" si="1"/>
        <v>5.571428571428571</v>
      </c>
    </row>
    <row r="104" spans="1:10" ht="12.75">
      <c r="A104" s="2">
        <v>20.5</v>
      </c>
      <c r="B104" s="10">
        <v>2</v>
      </c>
      <c r="C104" s="10">
        <v>3</v>
      </c>
      <c r="D104" s="10">
        <v>0</v>
      </c>
      <c r="E104" s="10">
        <v>4.5</v>
      </c>
      <c r="F104" s="10">
        <v>2</v>
      </c>
      <c r="G104" s="10">
        <v>4</v>
      </c>
      <c r="H104" s="10">
        <v>5</v>
      </c>
      <c r="J104" s="7">
        <f t="shared" si="1"/>
        <v>5.857142857142858</v>
      </c>
    </row>
    <row r="105" spans="1:10" ht="12.75">
      <c r="A105" s="2">
        <v>19</v>
      </c>
      <c r="B105" s="10">
        <v>2</v>
      </c>
      <c r="C105" s="10">
        <v>3</v>
      </c>
      <c r="D105" s="10">
        <v>2</v>
      </c>
      <c r="E105" s="10">
        <v>4.5</v>
      </c>
      <c r="F105" s="10">
        <v>2</v>
      </c>
      <c r="G105" s="10">
        <v>2</v>
      </c>
      <c r="H105" s="10">
        <v>3.5</v>
      </c>
      <c r="J105" s="7">
        <f t="shared" si="1"/>
        <v>5.428571428571429</v>
      </c>
    </row>
    <row r="106" spans="1:10" ht="12.75">
      <c r="A106" s="2">
        <v>24.5</v>
      </c>
      <c r="B106" s="10">
        <v>3</v>
      </c>
      <c r="C106" s="10">
        <v>3</v>
      </c>
      <c r="D106" s="10">
        <v>2</v>
      </c>
      <c r="E106" s="10">
        <v>4.5</v>
      </c>
      <c r="F106" s="10">
        <v>2</v>
      </c>
      <c r="G106" s="10">
        <v>4</v>
      </c>
      <c r="H106" s="10">
        <v>6</v>
      </c>
      <c r="J106" s="7">
        <f t="shared" si="1"/>
        <v>7</v>
      </c>
    </row>
    <row r="107" spans="1:10" ht="12.75">
      <c r="A107" s="2">
        <v>20</v>
      </c>
      <c r="B107" s="10">
        <v>2</v>
      </c>
      <c r="C107" s="10">
        <v>3</v>
      </c>
      <c r="D107" s="10">
        <v>1</v>
      </c>
      <c r="E107" s="10">
        <v>4.5</v>
      </c>
      <c r="F107" s="10">
        <v>2</v>
      </c>
      <c r="G107" s="10">
        <v>4</v>
      </c>
      <c r="H107" s="10">
        <v>3.5</v>
      </c>
      <c r="J107" s="7">
        <f t="shared" si="1"/>
        <v>5.714285714285714</v>
      </c>
    </row>
    <row r="108" spans="1:10" ht="12.75">
      <c r="A108" s="2">
        <v>8</v>
      </c>
      <c r="B108" s="10">
        <v>2</v>
      </c>
      <c r="C108" s="10">
        <v>3</v>
      </c>
      <c r="D108" s="10">
        <v>2</v>
      </c>
      <c r="E108" s="10">
        <v>1</v>
      </c>
      <c r="F108" s="10">
        <v>0</v>
      </c>
      <c r="G108" s="10">
        <v>0</v>
      </c>
      <c r="H108" s="10">
        <v>0</v>
      </c>
      <c r="J108" s="7">
        <f t="shared" si="1"/>
        <v>2.2857142857142856</v>
      </c>
    </row>
    <row r="109" spans="1:10" ht="12.75">
      <c r="A109" s="2">
        <v>20.5</v>
      </c>
      <c r="B109" s="10">
        <v>2</v>
      </c>
      <c r="C109" s="10">
        <v>3</v>
      </c>
      <c r="D109" s="10">
        <v>2</v>
      </c>
      <c r="E109" s="10">
        <v>4.5</v>
      </c>
      <c r="F109" s="10">
        <v>2</v>
      </c>
      <c r="G109" s="10">
        <v>4</v>
      </c>
      <c r="H109" s="10">
        <v>3</v>
      </c>
      <c r="J109" s="7">
        <f t="shared" si="1"/>
        <v>5.857142857142858</v>
      </c>
    </row>
    <row r="110" spans="1:10" ht="12.75">
      <c r="A110" s="2">
        <v>9.5</v>
      </c>
      <c r="B110" s="10">
        <v>2</v>
      </c>
      <c r="C110" s="10">
        <v>3</v>
      </c>
      <c r="D110" s="10">
        <v>0</v>
      </c>
      <c r="E110" s="10">
        <v>4.5</v>
      </c>
      <c r="F110" s="10">
        <v>0</v>
      </c>
      <c r="G110" s="10">
        <v>0</v>
      </c>
      <c r="H110" s="10">
        <v>0</v>
      </c>
      <c r="J110" s="7">
        <f t="shared" si="1"/>
        <v>2.7142857142857144</v>
      </c>
    </row>
    <row r="111" spans="1:10" ht="12.75">
      <c r="A111" s="2">
        <v>12.5</v>
      </c>
      <c r="B111" s="10">
        <v>1</v>
      </c>
      <c r="C111" s="10">
        <v>0</v>
      </c>
      <c r="D111" s="10">
        <v>2</v>
      </c>
      <c r="E111" s="10">
        <v>4.5</v>
      </c>
      <c r="F111" s="10">
        <v>2</v>
      </c>
      <c r="G111" s="10">
        <v>3</v>
      </c>
      <c r="H111" s="10">
        <v>0</v>
      </c>
      <c r="J111" s="7">
        <f t="shared" si="1"/>
        <v>3.5714285714285716</v>
      </c>
    </row>
    <row r="112" spans="1:10" ht="12.75">
      <c r="A112" s="2">
        <v>15</v>
      </c>
      <c r="B112" s="10">
        <v>2</v>
      </c>
      <c r="C112" s="10">
        <v>3</v>
      </c>
      <c r="D112" s="10">
        <v>0</v>
      </c>
      <c r="E112" s="10">
        <v>4.5</v>
      </c>
      <c r="F112" s="10">
        <v>2</v>
      </c>
      <c r="G112" s="10">
        <v>0</v>
      </c>
      <c r="H112" s="10">
        <v>3.5</v>
      </c>
      <c r="J112" s="7">
        <f t="shared" si="1"/>
        <v>4.285714285714286</v>
      </c>
    </row>
    <row r="113" spans="1:10" ht="12.75">
      <c r="A113" s="2">
        <v>6</v>
      </c>
      <c r="B113" s="10">
        <v>3</v>
      </c>
      <c r="C113" s="10">
        <v>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J113" s="7">
        <f t="shared" si="1"/>
        <v>1.7142857142857142</v>
      </c>
    </row>
    <row r="114" spans="1:10" ht="12.75">
      <c r="A114" s="2">
        <v>14</v>
      </c>
      <c r="B114" s="10">
        <v>2</v>
      </c>
      <c r="C114" s="10">
        <v>3</v>
      </c>
      <c r="D114" s="10">
        <v>0</v>
      </c>
      <c r="E114" s="10">
        <v>2</v>
      </c>
      <c r="F114" s="10">
        <v>0</v>
      </c>
      <c r="G114" s="10">
        <v>2</v>
      </c>
      <c r="H114" s="10">
        <v>5</v>
      </c>
      <c r="J114" s="7">
        <f t="shared" si="1"/>
        <v>4</v>
      </c>
    </row>
    <row r="115" spans="1:10" ht="12.75">
      <c r="A115" s="2">
        <v>14.5</v>
      </c>
      <c r="B115" s="10">
        <v>2</v>
      </c>
      <c r="C115" s="10">
        <v>3</v>
      </c>
      <c r="D115" s="10">
        <v>0</v>
      </c>
      <c r="E115" s="10">
        <v>4.5</v>
      </c>
      <c r="F115" s="10">
        <v>2</v>
      </c>
      <c r="G115" s="10">
        <v>2</v>
      </c>
      <c r="H115" s="10">
        <v>1</v>
      </c>
      <c r="J115" s="7">
        <f t="shared" si="1"/>
        <v>4.142857142857142</v>
      </c>
    </row>
    <row r="116" spans="1:10" ht="12.75">
      <c r="A116" s="2">
        <v>15.25</v>
      </c>
      <c r="B116" s="10">
        <v>2</v>
      </c>
      <c r="C116" s="10">
        <v>3</v>
      </c>
      <c r="D116" s="10">
        <v>0</v>
      </c>
      <c r="E116" s="10">
        <v>4.25</v>
      </c>
      <c r="F116" s="10">
        <v>0</v>
      </c>
      <c r="G116" s="10">
        <v>2</v>
      </c>
      <c r="H116" s="10">
        <v>4</v>
      </c>
      <c r="J116" s="7">
        <f t="shared" si="1"/>
        <v>4.357142857142858</v>
      </c>
    </row>
    <row r="117" spans="1:10" ht="12.75">
      <c r="A117" s="2">
        <v>17.5</v>
      </c>
      <c r="B117" s="10">
        <v>2</v>
      </c>
      <c r="C117" s="10">
        <v>3</v>
      </c>
      <c r="D117" s="10">
        <v>0</v>
      </c>
      <c r="E117" s="10">
        <v>4.5</v>
      </c>
      <c r="F117" s="10">
        <v>0</v>
      </c>
      <c r="G117" s="10">
        <v>4</v>
      </c>
      <c r="H117" s="10">
        <v>4</v>
      </c>
      <c r="J117" s="7">
        <f t="shared" si="1"/>
        <v>5</v>
      </c>
    </row>
    <row r="118" spans="1:10" ht="12.75">
      <c r="A118" s="2">
        <v>7</v>
      </c>
      <c r="B118" s="10">
        <v>2</v>
      </c>
      <c r="C118" s="10">
        <v>3</v>
      </c>
      <c r="D118" s="10">
        <v>0</v>
      </c>
      <c r="E118" s="10">
        <v>0</v>
      </c>
      <c r="F118" s="10">
        <v>2</v>
      </c>
      <c r="G118" s="10">
        <v>0</v>
      </c>
      <c r="H118" s="10">
        <v>0</v>
      </c>
      <c r="J118" s="7">
        <f t="shared" si="1"/>
        <v>2</v>
      </c>
    </row>
    <row r="119" spans="1:10" ht="12.75">
      <c r="A119" s="2">
        <v>18</v>
      </c>
      <c r="B119" s="10">
        <v>2</v>
      </c>
      <c r="C119" s="10">
        <v>0</v>
      </c>
      <c r="D119" s="10">
        <v>0</v>
      </c>
      <c r="E119" s="10">
        <v>4.5</v>
      </c>
      <c r="F119" s="10">
        <v>2</v>
      </c>
      <c r="G119" s="10">
        <v>4</v>
      </c>
      <c r="H119" s="10">
        <v>5.5</v>
      </c>
      <c r="J119" s="7">
        <f t="shared" si="1"/>
        <v>5.142857142857143</v>
      </c>
    </row>
    <row r="120" spans="1:10" ht="12.75">
      <c r="A120" s="2">
        <v>21.5</v>
      </c>
      <c r="B120" s="10">
        <v>2</v>
      </c>
      <c r="C120" s="10">
        <v>3</v>
      </c>
      <c r="D120" s="10">
        <v>2</v>
      </c>
      <c r="E120" s="10">
        <v>4.5</v>
      </c>
      <c r="F120" s="10">
        <v>2</v>
      </c>
      <c r="G120" s="10">
        <v>2</v>
      </c>
      <c r="H120" s="10">
        <v>6</v>
      </c>
      <c r="J120" s="7">
        <f t="shared" si="1"/>
        <v>6.142857142857142</v>
      </c>
    </row>
    <row r="121" spans="1:10" ht="12.75">
      <c r="A121" s="2">
        <v>18</v>
      </c>
      <c r="B121" s="10">
        <v>2</v>
      </c>
      <c r="C121" s="10">
        <v>3</v>
      </c>
      <c r="D121" s="10">
        <v>2</v>
      </c>
      <c r="E121" s="10">
        <v>3</v>
      </c>
      <c r="F121" s="10">
        <v>0</v>
      </c>
      <c r="G121" s="10">
        <v>4</v>
      </c>
      <c r="H121" s="10">
        <v>4</v>
      </c>
      <c r="J121" s="7">
        <f t="shared" si="1"/>
        <v>5.142857142857143</v>
      </c>
    </row>
    <row r="122" spans="1:10" ht="12.75">
      <c r="A122" s="2">
        <v>17</v>
      </c>
      <c r="B122" s="10">
        <v>3</v>
      </c>
      <c r="C122" s="10">
        <v>3</v>
      </c>
      <c r="D122" s="10">
        <v>0</v>
      </c>
      <c r="E122" s="10">
        <v>3</v>
      </c>
      <c r="F122" s="10">
        <v>2</v>
      </c>
      <c r="G122" s="10">
        <v>2</v>
      </c>
      <c r="H122" s="10">
        <v>4</v>
      </c>
      <c r="J122" s="7">
        <f t="shared" si="1"/>
        <v>4.857142857142857</v>
      </c>
    </row>
    <row r="123" spans="1:10" ht="12.75">
      <c r="A123" s="2">
        <v>5</v>
      </c>
      <c r="B123" s="10">
        <v>2</v>
      </c>
      <c r="C123" s="10">
        <v>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J123" s="7">
        <f t="shared" si="1"/>
        <v>1.4285714285714286</v>
      </c>
    </row>
    <row r="124" spans="1:10" ht="12.75">
      <c r="A124" s="2">
        <v>23.5</v>
      </c>
      <c r="B124" s="10">
        <v>2</v>
      </c>
      <c r="C124" s="10">
        <v>3</v>
      </c>
      <c r="D124" s="10">
        <v>2</v>
      </c>
      <c r="E124" s="10">
        <v>4.5</v>
      </c>
      <c r="F124" s="10">
        <v>2</v>
      </c>
      <c r="G124" s="10">
        <v>4</v>
      </c>
      <c r="H124" s="10">
        <v>6</v>
      </c>
      <c r="J124" s="7">
        <f t="shared" si="1"/>
        <v>6.7142857142857135</v>
      </c>
    </row>
    <row r="125" spans="1:10" ht="12.75">
      <c r="A125" s="2">
        <v>19.5</v>
      </c>
      <c r="B125" s="10">
        <v>2</v>
      </c>
      <c r="C125" s="10">
        <v>3</v>
      </c>
      <c r="D125" s="10">
        <v>1</v>
      </c>
      <c r="E125" s="10">
        <v>4.5</v>
      </c>
      <c r="F125" s="10">
        <v>2</v>
      </c>
      <c r="G125" s="10">
        <v>4</v>
      </c>
      <c r="H125" s="10">
        <v>3</v>
      </c>
      <c r="J125" s="7">
        <f t="shared" si="1"/>
        <v>5.571428571428571</v>
      </c>
    </row>
    <row r="126" spans="1:10" ht="12.75">
      <c r="A126" s="2">
        <v>16.5</v>
      </c>
      <c r="B126" s="10">
        <v>2</v>
      </c>
      <c r="C126" s="10">
        <v>3</v>
      </c>
      <c r="D126" s="10">
        <v>2</v>
      </c>
      <c r="E126" s="10">
        <v>3.5</v>
      </c>
      <c r="F126" s="10">
        <v>2</v>
      </c>
      <c r="G126" s="10">
        <v>2</v>
      </c>
      <c r="H126" s="10">
        <v>2</v>
      </c>
      <c r="J126" s="7">
        <f t="shared" si="1"/>
        <v>4.714285714285714</v>
      </c>
    </row>
    <row r="127" spans="1:10" ht="12.75">
      <c r="A127" s="2">
        <v>20.5</v>
      </c>
      <c r="B127" s="10">
        <v>2</v>
      </c>
      <c r="C127" s="10">
        <v>3</v>
      </c>
      <c r="D127" s="10">
        <v>2</v>
      </c>
      <c r="E127" s="10">
        <v>4.5</v>
      </c>
      <c r="F127" s="10">
        <v>2</v>
      </c>
      <c r="G127" s="10">
        <v>2</v>
      </c>
      <c r="H127" s="10">
        <v>5</v>
      </c>
      <c r="J127" s="7">
        <f t="shared" si="1"/>
        <v>5.857142857142858</v>
      </c>
    </row>
    <row r="128" spans="1:10" ht="12.75">
      <c r="A128" s="2">
        <v>20.5</v>
      </c>
      <c r="B128" s="10">
        <v>2</v>
      </c>
      <c r="C128" s="10">
        <v>3</v>
      </c>
      <c r="D128" s="10">
        <v>2</v>
      </c>
      <c r="E128" s="10">
        <v>4.5</v>
      </c>
      <c r="F128" s="10">
        <v>2</v>
      </c>
      <c r="G128" s="10">
        <v>2</v>
      </c>
      <c r="H128" s="10">
        <v>5</v>
      </c>
      <c r="J128" s="7">
        <f t="shared" si="1"/>
        <v>5.857142857142858</v>
      </c>
    </row>
    <row r="129" spans="1:10" ht="12.75">
      <c r="A129" s="2">
        <v>22.5</v>
      </c>
      <c r="B129" s="10">
        <v>2</v>
      </c>
      <c r="C129" s="10">
        <v>3</v>
      </c>
      <c r="D129" s="10">
        <v>2</v>
      </c>
      <c r="E129" s="10">
        <v>4.5</v>
      </c>
      <c r="F129" s="10">
        <v>2</v>
      </c>
      <c r="G129" s="10">
        <v>4</v>
      </c>
      <c r="H129" s="10">
        <v>5</v>
      </c>
      <c r="J129" s="7">
        <f t="shared" si="1"/>
        <v>6.428571428571429</v>
      </c>
    </row>
    <row r="130" spans="1:10" ht="12.75">
      <c r="A130" s="2">
        <v>16</v>
      </c>
      <c r="B130" s="10">
        <v>2</v>
      </c>
      <c r="C130" s="10">
        <v>3</v>
      </c>
      <c r="D130" s="10">
        <v>0</v>
      </c>
      <c r="E130" s="10">
        <v>4</v>
      </c>
      <c r="F130" s="10">
        <v>0</v>
      </c>
      <c r="G130" s="10">
        <v>4</v>
      </c>
      <c r="H130" s="10">
        <v>3</v>
      </c>
      <c r="J130" s="7">
        <f aca="true" t="shared" si="2" ref="J130:J193">A130/24.5*7</f>
        <v>4.571428571428571</v>
      </c>
    </row>
    <row r="131" spans="1:10" ht="12.75">
      <c r="A131" s="2">
        <v>12.5</v>
      </c>
      <c r="B131" s="10">
        <v>2</v>
      </c>
      <c r="C131" s="10">
        <v>3</v>
      </c>
      <c r="D131" s="10">
        <v>2</v>
      </c>
      <c r="E131" s="10">
        <v>1.5</v>
      </c>
      <c r="F131" s="10">
        <v>0</v>
      </c>
      <c r="G131" s="10">
        <v>0</v>
      </c>
      <c r="H131" s="10">
        <v>4</v>
      </c>
      <c r="J131" s="7">
        <f t="shared" si="2"/>
        <v>3.5714285714285716</v>
      </c>
    </row>
    <row r="132" spans="1:10" ht="12.75">
      <c r="A132" s="2">
        <v>19</v>
      </c>
      <c r="B132" s="10">
        <v>2</v>
      </c>
      <c r="C132" s="10">
        <v>3</v>
      </c>
      <c r="D132" s="10">
        <v>2</v>
      </c>
      <c r="E132" s="10">
        <v>4.5</v>
      </c>
      <c r="F132" s="10">
        <v>2</v>
      </c>
      <c r="G132" s="10">
        <v>2</v>
      </c>
      <c r="H132" s="10">
        <v>3.5</v>
      </c>
      <c r="J132" s="7">
        <f t="shared" si="2"/>
        <v>5.428571428571429</v>
      </c>
    </row>
    <row r="133" spans="1:10" ht="12.75">
      <c r="A133" s="2">
        <v>15.5</v>
      </c>
      <c r="B133" s="10">
        <v>2</v>
      </c>
      <c r="C133" s="10">
        <v>3</v>
      </c>
      <c r="D133" s="10">
        <v>2</v>
      </c>
      <c r="E133" s="10">
        <v>4.5</v>
      </c>
      <c r="F133" s="10">
        <v>0</v>
      </c>
      <c r="G133" s="10">
        <v>4</v>
      </c>
      <c r="H133" s="10">
        <v>0</v>
      </c>
      <c r="J133" s="7">
        <f t="shared" si="2"/>
        <v>4.428571428571429</v>
      </c>
    </row>
    <row r="134" spans="1:10" ht="12.75">
      <c r="A134" s="2">
        <v>15</v>
      </c>
      <c r="B134" s="10">
        <v>2</v>
      </c>
      <c r="C134" s="10">
        <v>3</v>
      </c>
      <c r="D134" s="10">
        <v>0</v>
      </c>
      <c r="E134" s="10">
        <v>4</v>
      </c>
      <c r="F134" s="10">
        <v>0</v>
      </c>
      <c r="G134" s="10">
        <v>4</v>
      </c>
      <c r="H134" s="10">
        <v>2</v>
      </c>
      <c r="J134" s="7">
        <f t="shared" si="2"/>
        <v>4.285714285714286</v>
      </c>
    </row>
    <row r="135" spans="1:10" ht="12.75">
      <c r="A135" s="2">
        <v>22</v>
      </c>
      <c r="B135" s="10">
        <v>3</v>
      </c>
      <c r="C135" s="10">
        <v>3</v>
      </c>
      <c r="D135" s="10">
        <v>2</v>
      </c>
      <c r="E135" s="10">
        <v>4.5</v>
      </c>
      <c r="F135" s="10">
        <v>2</v>
      </c>
      <c r="G135" s="10">
        <v>4</v>
      </c>
      <c r="H135" s="10">
        <v>3.5</v>
      </c>
      <c r="J135" s="7">
        <f t="shared" si="2"/>
        <v>6.285714285714286</v>
      </c>
    </row>
    <row r="136" spans="1:10" ht="12.75">
      <c r="A136" s="2">
        <v>17</v>
      </c>
      <c r="B136" s="10">
        <v>2</v>
      </c>
      <c r="C136" s="10">
        <v>3</v>
      </c>
      <c r="D136" s="10">
        <v>0</v>
      </c>
      <c r="E136" s="10">
        <v>4.5</v>
      </c>
      <c r="F136" s="10">
        <v>2</v>
      </c>
      <c r="G136" s="10">
        <v>4</v>
      </c>
      <c r="H136" s="10">
        <v>1.5</v>
      </c>
      <c r="J136" s="7">
        <f t="shared" si="2"/>
        <v>4.857142857142857</v>
      </c>
    </row>
    <row r="137" spans="1:10" ht="12.75">
      <c r="A137" s="2">
        <v>19.5</v>
      </c>
      <c r="B137" s="10">
        <v>2</v>
      </c>
      <c r="C137" s="10">
        <v>3</v>
      </c>
      <c r="D137" s="10">
        <v>2</v>
      </c>
      <c r="E137" s="10">
        <v>4.5</v>
      </c>
      <c r="F137" s="10">
        <v>0</v>
      </c>
      <c r="G137" s="10">
        <v>2</v>
      </c>
      <c r="H137" s="10">
        <v>6</v>
      </c>
      <c r="J137" s="7">
        <f t="shared" si="2"/>
        <v>5.571428571428571</v>
      </c>
    </row>
    <row r="138" spans="1:10" ht="12.75">
      <c r="A138" s="2">
        <v>18</v>
      </c>
      <c r="B138" s="10">
        <v>2</v>
      </c>
      <c r="C138" s="10">
        <v>3</v>
      </c>
      <c r="D138" s="10">
        <v>2</v>
      </c>
      <c r="E138" s="10">
        <v>4</v>
      </c>
      <c r="F138" s="10">
        <v>2</v>
      </c>
      <c r="G138" s="10">
        <v>4</v>
      </c>
      <c r="H138" s="10">
        <v>1</v>
      </c>
      <c r="J138" s="7">
        <f t="shared" si="2"/>
        <v>5.142857142857143</v>
      </c>
    </row>
    <row r="139" spans="1:10" ht="12.75">
      <c r="A139" s="2">
        <v>19.5</v>
      </c>
      <c r="B139" s="10">
        <v>2</v>
      </c>
      <c r="C139" s="10">
        <v>3</v>
      </c>
      <c r="D139" s="10">
        <v>2</v>
      </c>
      <c r="E139" s="10">
        <v>4.5</v>
      </c>
      <c r="F139" s="10">
        <v>2</v>
      </c>
      <c r="G139" s="10">
        <v>4</v>
      </c>
      <c r="H139" s="10">
        <v>2</v>
      </c>
      <c r="J139" s="7">
        <f t="shared" si="2"/>
        <v>5.571428571428571</v>
      </c>
    </row>
    <row r="140" spans="1:10" ht="12.75">
      <c r="A140" s="2">
        <v>19.5</v>
      </c>
      <c r="B140" s="10">
        <v>2</v>
      </c>
      <c r="C140" s="10">
        <v>3</v>
      </c>
      <c r="D140" s="10">
        <v>2</v>
      </c>
      <c r="E140" s="10">
        <v>4.5</v>
      </c>
      <c r="F140" s="10">
        <v>2</v>
      </c>
      <c r="G140" s="10">
        <v>4</v>
      </c>
      <c r="H140" s="10">
        <v>2</v>
      </c>
      <c r="J140" s="7">
        <f t="shared" si="2"/>
        <v>5.571428571428571</v>
      </c>
    </row>
    <row r="141" spans="1:10" ht="12.75">
      <c r="A141" s="2">
        <v>19</v>
      </c>
      <c r="B141" s="10">
        <v>2</v>
      </c>
      <c r="C141" s="10">
        <v>3</v>
      </c>
      <c r="D141" s="10">
        <v>0</v>
      </c>
      <c r="E141" s="10">
        <v>4.5</v>
      </c>
      <c r="F141" s="10">
        <v>2</v>
      </c>
      <c r="G141" s="10">
        <v>4</v>
      </c>
      <c r="H141" s="10">
        <v>3.5</v>
      </c>
      <c r="J141" s="7">
        <f t="shared" si="2"/>
        <v>5.428571428571429</v>
      </c>
    </row>
    <row r="142" spans="1:10" ht="12.75">
      <c r="A142" s="2">
        <v>17.5</v>
      </c>
      <c r="B142" s="10">
        <v>2</v>
      </c>
      <c r="C142" s="10">
        <v>3</v>
      </c>
      <c r="D142" s="10">
        <v>2</v>
      </c>
      <c r="E142" s="10">
        <v>4.5</v>
      </c>
      <c r="F142" s="10">
        <v>2</v>
      </c>
      <c r="G142" s="10">
        <v>4</v>
      </c>
      <c r="H142" s="10">
        <v>0</v>
      </c>
      <c r="J142" s="7">
        <f t="shared" si="2"/>
        <v>5</v>
      </c>
    </row>
    <row r="143" spans="1:10" ht="12.75">
      <c r="A143" s="2">
        <v>19</v>
      </c>
      <c r="B143" s="10">
        <v>2</v>
      </c>
      <c r="C143" s="10">
        <v>3</v>
      </c>
      <c r="D143" s="10">
        <v>0</v>
      </c>
      <c r="E143" s="10">
        <v>4.5</v>
      </c>
      <c r="F143" s="10">
        <v>2</v>
      </c>
      <c r="G143" s="10">
        <v>4</v>
      </c>
      <c r="H143" s="10">
        <v>3.5</v>
      </c>
      <c r="J143" s="7">
        <f t="shared" si="2"/>
        <v>5.428571428571429</v>
      </c>
    </row>
    <row r="144" spans="1:10" ht="12.75">
      <c r="A144" s="2">
        <v>20</v>
      </c>
      <c r="B144" s="10">
        <v>3</v>
      </c>
      <c r="C144" s="10">
        <v>3</v>
      </c>
      <c r="D144" s="10">
        <v>2</v>
      </c>
      <c r="E144" s="10">
        <v>4.5</v>
      </c>
      <c r="F144" s="10">
        <v>2</v>
      </c>
      <c r="G144" s="10">
        <v>2</v>
      </c>
      <c r="H144" s="10">
        <v>3.5</v>
      </c>
      <c r="J144" s="7">
        <f t="shared" si="2"/>
        <v>5.714285714285714</v>
      </c>
    </row>
    <row r="145" spans="1:10" ht="12.75">
      <c r="A145" s="2">
        <v>19.5</v>
      </c>
      <c r="B145" s="10">
        <v>2</v>
      </c>
      <c r="C145" s="10">
        <v>2</v>
      </c>
      <c r="D145" s="10">
        <v>1</v>
      </c>
      <c r="E145" s="10">
        <v>4.5</v>
      </c>
      <c r="F145" s="10">
        <v>2</v>
      </c>
      <c r="G145" s="10">
        <v>4</v>
      </c>
      <c r="H145" s="10">
        <v>4</v>
      </c>
      <c r="J145" s="7">
        <f t="shared" si="2"/>
        <v>5.571428571428571</v>
      </c>
    </row>
    <row r="146" spans="1:10" ht="12.75">
      <c r="A146" s="2">
        <v>11.5</v>
      </c>
      <c r="B146" s="10">
        <v>3</v>
      </c>
      <c r="C146" s="10">
        <v>3</v>
      </c>
      <c r="D146" s="10">
        <v>2</v>
      </c>
      <c r="E146" s="10">
        <v>0</v>
      </c>
      <c r="F146" s="10">
        <v>0</v>
      </c>
      <c r="G146" s="10">
        <v>2</v>
      </c>
      <c r="H146" s="10">
        <v>1.5</v>
      </c>
      <c r="J146" s="7">
        <f t="shared" si="2"/>
        <v>3.285714285714286</v>
      </c>
    </row>
    <row r="147" spans="1:10" ht="12.75">
      <c r="A147" s="2">
        <v>18</v>
      </c>
      <c r="B147" s="10">
        <v>2</v>
      </c>
      <c r="C147" s="10">
        <v>3</v>
      </c>
      <c r="D147" s="10">
        <v>2</v>
      </c>
      <c r="E147" s="10">
        <v>4</v>
      </c>
      <c r="F147" s="10">
        <v>2</v>
      </c>
      <c r="G147" s="10">
        <v>4</v>
      </c>
      <c r="H147" s="10">
        <v>1</v>
      </c>
      <c r="J147" s="7">
        <f t="shared" si="2"/>
        <v>5.142857142857143</v>
      </c>
    </row>
    <row r="148" spans="1:10" ht="12.75">
      <c r="A148" s="2">
        <v>21</v>
      </c>
      <c r="B148" s="10">
        <v>2</v>
      </c>
      <c r="C148" s="10">
        <v>3</v>
      </c>
      <c r="D148" s="10">
        <v>2</v>
      </c>
      <c r="E148" s="10">
        <v>4.5</v>
      </c>
      <c r="F148" s="10">
        <v>2</v>
      </c>
      <c r="G148" s="10">
        <v>4</v>
      </c>
      <c r="H148" s="10">
        <v>3.5</v>
      </c>
      <c r="J148" s="7">
        <f t="shared" si="2"/>
        <v>6</v>
      </c>
    </row>
    <row r="149" spans="1:10" ht="12.75">
      <c r="A149" s="2">
        <v>23</v>
      </c>
      <c r="B149" s="10">
        <v>2</v>
      </c>
      <c r="C149" s="10">
        <v>3</v>
      </c>
      <c r="D149" s="10">
        <v>2</v>
      </c>
      <c r="E149" s="10">
        <v>4</v>
      </c>
      <c r="F149" s="10">
        <v>2</v>
      </c>
      <c r="G149" s="10">
        <v>4</v>
      </c>
      <c r="H149" s="10">
        <v>6</v>
      </c>
      <c r="J149" s="7">
        <f t="shared" si="2"/>
        <v>6.571428571428572</v>
      </c>
    </row>
    <row r="150" spans="1:10" ht="12.75">
      <c r="A150" s="2">
        <v>14</v>
      </c>
      <c r="B150" s="10">
        <v>2</v>
      </c>
      <c r="C150" s="10">
        <v>2</v>
      </c>
      <c r="D150" s="10">
        <v>0</v>
      </c>
      <c r="E150" s="10">
        <v>4.5</v>
      </c>
      <c r="F150" s="10">
        <v>2</v>
      </c>
      <c r="G150" s="10">
        <v>3</v>
      </c>
      <c r="H150" s="10">
        <v>0.5</v>
      </c>
      <c r="J150" s="7">
        <f t="shared" si="2"/>
        <v>4</v>
      </c>
    </row>
    <row r="151" spans="1:10" ht="12.75">
      <c r="A151" s="2">
        <v>7</v>
      </c>
      <c r="B151" s="10">
        <v>2</v>
      </c>
      <c r="C151" s="10">
        <v>3</v>
      </c>
      <c r="D151" s="10">
        <v>2</v>
      </c>
      <c r="E151" s="10">
        <v>0</v>
      </c>
      <c r="F151" s="10">
        <v>0</v>
      </c>
      <c r="G151" s="10">
        <v>0</v>
      </c>
      <c r="H151" s="10">
        <v>0</v>
      </c>
      <c r="J151" s="7">
        <f t="shared" si="2"/>
        <v>2</v>
      </c>
    </row>
    <row r="152" spans="1:10" ht="12.75">
      <c r="A152" s="2">
        <v>21.5</v>
      </c>
      <c r="B152" s="10">
        <v>2</v>
      </c>
      <c r="C152" s="10">
        <v>3</v>
      </c>
      <c r="D152" s="10">
        <v>2</v>
      </c>
      <c r="E152" s="10">
        <v>4.5</v>
      </c>
      <c r="F152" s="10">
        <v>2</v>
      </c>
      <c r="G152" s="10">
        <v>4</v>
      </c>
      <c r="H152" s="10">
        <v>4</v>
      </c>
      <c r="J152" s="7">
        <f t="shared" si="2"/>
        <v>6.142857142857142</v>
      </c>
    </row>
    <row r="153" spans="1:10" ht="12.75">
      <c r="A153" s="2">
        <v>15</v>
      </c>
      <c r="B153" s="10">
        <v>2</v>
      </c>
      <c r="C153" s="10">
        <v>3</v>
      </c>
      <c r="D153" s="10">
        <v>2</v>
      </c>
      <c r="E153" s="10">
        <v>4</v>
      </c>
      <c r="F153" s="10">
        <v>2</v>
      </c>
      <c r="G153" s="10">
        <v>2</v>
      </c>
      <c r="H153" s="10">
        <v>0</v>
      </c>
      <c r="J153" s="7">
        <f t="shared" si="2"/>
        <v>4.285714285714286</v>
      </c>
    </row>
    <row r="154" spans="1:10" ht="12.75">
      <c r="A154" s="2">
        <v>7.5</v>
      </c>
      <c r="B154" s="10">
        <v>1</v>
      </c>
      <c r="C154" s="10">
        <v>0</v>
      </c>
      <c r="D154" s="10">
        <v>0</v>
      </c>
      <c r="E154" s="10">
        <v>0.5</v>
      </c>
      <c r="F154" s="10">
        <v>2</v>
      </c>
      <c r="G154" s="10">
        <v>2</v>
      </c>
      <c r="H154" s="10">
        <v>2</v>
      </c>
      <c r="J154" s="7">
        <f t="shared" si="2"/>
        <v>2.142857142857143</v>
      </c>
    </row>
    <row r="155" spans="1:10" ht="12.75">
      <c r="A155" s="2">
        <v>17.5</v>
      </c>
      <c r="B155" s="10">
        <v>2</v>
      </c>
      <c r="C155" s="10">
        <v>3</v>
      </c>
      <c r="D155" s="10">
        <v>2</v>
      </c>
      <c r="E155" s="10">
        <v>4.5</v>
      </c>
      <c r="F155" s="10">
        <v>2</v>
      </c>
      <c r="G155" s="10">
        <v>2</v>
      </c>
      <c r="H155" s="10">
        <v>2</v>
      </c>
      <c r="J155" s="7">
        <f t="shared" si="2"/>
        <v>5</v>
      </c>
    </row>
    <row r="156" spans="1:10" ht="12.75">
      <c r="A156" s="2">
        <v>18</v>
      </c>
      <c r="B156" s="10">
        <v>3</v>
      </c>
      <c r="C156" s="10">
        <v>3</v>
      </c>
      <c r="D156" s="10">
        <v>0</v>
      </c>
      <c r="E156" s="10">
        <v>4.5</v>
      </c>
      <c r="F156" s="10">
        <v>2</v>
      </c>
      <c r="G156" s="10">
        <v>2</v>
      </c>
      <c r="H156" s="10">
        <v>3.5</v>
      </c>
      <c r="J156" s="7">
        <f t="shared" si="2"/>
        <v>5.142857142857143</v>
      </c>
    </row>
    <row r="157" spans="1:10" ht="12.75">
      <c r="A157" s="2">
        <v>22.5</v>
      </c>
      <c r="B157" s="10">
        <v>3</v>
      </c>
      <c r="C157" s="10">
        <v>3</v>
      </c>
      <c r="D157" s="10">
        <v>1</v>
      </c>
      <c r="E157" s="10">
        <v>4.5</v>
      </c>
      <c r="F157" s="10">
        <v>2</v>
      </c>
      <c r="G157" s="10">
        <v>4</v>
      </c>
      <c r="H157" s="10">
        <v>5</v>
      </c>
      <c r="J157" s="7">
        <f t="shared" si="2"/>
        <v>6.428571428571429</v>
      </c>
    </row>
    <row r="158" spans="1:10" ht="12.75">
      <c r="A158" s="2">
        <v>15</v>
      </c>
      <c r="B158" s="10">
        <v>2</v>
      </c>
      <c r="C158" s="10">
        <v>3</v>
      </c>
      <c r="D158" s="10">
        <v>2</v>
      </c>
      <c r="E158" s="10">
        <v>4</v>
      </c>
      <c r="F158" s="10">
        <v>0</v>
      </c>
      <c r="G158" s="10">
        <v>2</v>
      </c>
      <c r="H158" s="10">
        <v>2</v>
      </c>
      <c r="J158" s="7">
        <f t="shared" si="2"/>
        <v>4.285714285714286</v>
      </c>
    </row>
    <row r="159" spans="1:10" ht="12.75">
      <c r="A159" s="2">
        <v>13.5</v>
      </c>
      <c r="B159" s="10">
        <v>3</v>
      </c>
      <c r="C159" s="10">
        <v>3</v>
      </c>
      <c r="D159" s="10">
        <v>1</v>
      </c>
      <c r="E159" s="10">
        <v>4.5</v>
      </c>
      <c r="F159" s="10">
        <v>2</v>
      </c>
      <c r="G159" s="10">
        <v>0</v>
      </c>
      <c r="H159" s="10">
        <v>0</v>
      </c>
      <c r="J159" s="7">
        <f t="shared" si="2"/>
        <v>3.8571428571428568</v>
      </c>
    </row>
    <row r="160" spans="1:10" ht="12.75">
      <c r="A160" s="2">
        <v>12.5</v>
      </c>
      <c r="B160" s="10">
        <v>2</v>
      </c>
      <c r="C160" s="10">
        <v>3</v>
      </c>
      <c r="D160" s="10">
        <v>2</v>
      </c>
      <c r="E160" s="10">
        <v>0.5</v>
      </c>
      <c r="F160" s="10">
        <v>2</v>
      </c>
      <c r="G160" s="10">
        <v>0</v>
      </c>
      <c r="H160" s="10">
        <v>3</v>
      </c>
      <c r="J160" s="7">
        <f t="shared" si="2"/>
        <v>3.5714285714285716</v>
      </c>
    </row>
    <row r="161" spans="1:10" ht="12.75">
      <c r="A161" s="2">
        <v>18</v>
      </c>
      <c r="B161" s="10">
        <v>3</v>
      </c>
      <c r="C161" s="10">
        <v>3</v>
      </c>
      <c r="D161" s="10">
        <v>2</v>
      </c>
      <c r="E161" s="10">
        <v>3</v>
      </c>
      <c r="F161" s="10">
        <v>0</v>
      </c>
      <c r="G161" s="10">
        <v>4</v>
      </c>
      <c r="H161" s="10">
        <v>3</v>
      </c>
      <c r="J161" s="7">
        <f t="shared" si="2"/>
        <v>5.142857142857143</v>
      </c>
    </row>
    <row r="162" spans="1:10" ht="12.75">
      <c r="A162" s="2">
        <v>19.5</v>
      </c>
      <c r="B162" s="10">
        <v>2</v>
      </c>
      <c r="C162" s="10">
        <v>3</v>
      </c>
      <c r="D162" s="10">
        <v>2</v>
      </c>
      <c r="E162" s="10">
        <v>4.5</v>
      </c>
      <c r="F162" s="10">
        <v>2</v>
      </c>
      <c r="G162" s="10">
        <v>4</v>
      </c>
      <c r="H162" s="10">
        <v>2</v>
      </c>
      <c r="J162" s="7">
        <f t="shared" si="2"/>
        <v>5.571428571428571</v>
      </c>
    </row>
    <row r="163" spans="1:10" ht="12.75">
      <c r="A163" s="2">
        <v>16.5</v>
      </c>
      <c r="B163" s="10">
        <v>2</v>
      </c>
      <c r="C163" s="10">
        <v>3</v>
      </c>
      <c r="D163" s="10">
        <v>2</v>
      </c>
      <c r="E163" s="10">
        <v>4.5</v>
      </c>
      <c r="F163" s="10">
        <v>2</v>
      </c>
      <c r="G163" s="10">
        <v>3</v>
      </c>
      <c r="H163" s="10">
        <v>0</v>
      </c>
      <c r="J163" s="7">
        <f t="shared" si="2"/>
        <v>4.714285714285714</v>
      </c>
    </row>
    <row r="164" spans="1:10" ht="12.75">
      <c r="A164" s="2">
        <v>20.5</v>
      </c>
      <c r="B164" s="10">
        <v>1</v>
      </c>
      <c r="C164" s="10">
        <v>3</v>
      </c>
      <c r="D164" s="10">
        <v>2</v>
      </c>
      <c r="E164" s="10">
        <v>4.5</v>
      </c>
      <c r="F164" s="10">
        <v>2</v>
      </c>
      <c r="G164" s="10">
        <v>2</v>
      </c>
      <c r="H164" s="10">
        <v>6</v>
      </c>
      <c r="J164" s="7">
        <f t="shared" si="2"/>
        <v>5.857142857142858</v>
      </c>
    </row>
    <row r="165" spans="1:10" ht="12.75">
      <c r="A165" s="2">
        <v>19</v>
      </c>
      <c r="B165" s="10">
        <v>2</v>
      </c>
      <c r="C165" s="10">
        <v>3</v>
      </c>
      <c r="D165" s="10">
        <v>2</v>
      </c>
      <c r="E165" s="10">
        <v>4.5</v>
      </c>
      <c r="F165" s="10">
        <v>2</v>
      </c>
      <c r="G165" s="10">
        <v>4</v>
      </c>
      <c r="H165" s="10">
        <v>1.5</v>
      </c>
      <c r="J165" s="7">
        <f t="shared" si="2"/>
        <v>5.428571428571429</v>
      </c>
    </row>
    <row r="166" spans="1:10" ht="12.75">
      <c r="A166" s="2">
        <v>16.5</v>
      </c>
      <c r="B166" s="10">
        <v>2</v>
      </c>
      <c r="C166" s="10">
        <v>3</v>
      </c>
      <c r="D166" s="10">
        <v>0</v>
      </c>
      <c r="E166" s="10">
        <v>4.5</v>
      </c>
      <c r="F166" s="10">
        <v>2</v>
      </c>
      <c r="G166" s="10">
        <v>2</v>
      </c>
      <c r="H166" s="10">
        <v>3</v>
      </c>
      <c r="J166" s="7">
        <f t="shared" si="2"/>
        <v>4.714285714285714</v>
      </c>
    </row>
    <row r="167" spans="1:10" ht="12.75">
      <c r="A167" s="2">
        <v>13.5</v>
      </c>
      <c r="B167" s="10">
        <v>2</v>
      </c>
      <c r="C167" s="10">
        <v>3</v>
      </c>
      <c r="D167" s="10">
        <v>2</v>
      </c>
      <c r="E167" s="10">
        <v>4.5</v>
      </c>
      <c r="F167" s="10">
        <v>2</v>
      </c>
      <c r="G167" s="10">
        <v>0</v>
      </c>
      <c r="H167" s="10">
        <v>0</v>
      </c>
      <c r="J167" s="7">
        <f t="shared" si="2"/>
        <v>3.8571428571428568</v>
      </c>
    </row>
    <row r="168" spans="1:10" ht="12.75">
      <c r="A168" s="2">
        <v>11.5</v>
      </c>
      <c r="B168" s="10">
        <v>2</v>
      </c>
      <c r="C168" s="10">
        <v>1</v>
      </c>
      <c r="D168" s="10">
        <v>2</v>
      </c>
      <c r="E168" s="10">
        <v>0.5</v>
      </c>
      <c r="F168" s="10">
        <v>2</v>
      </c>
      <c r="G168" s="10">
        <v>0</v>
      </c>
      <c r="H168" s="10">
        <v>4</v>
      </c>
      <c r="J168" s="7">
        <f t="shared" si="2"/>
        <v>3.285714285714286</v>
      </c>
    </row>
    <row r="169" spans="1:10" ht="12.75">
      <c r="A169" s="2">
        <v>7.5</v>
      </c>
      <c r="B169" s="10">
        <v>2</v>
      </c>
      <c r="C169" s="10">
        <v>3</v>
      </c>
      <c r="D169" s="10">
        <v>1</v>
      </c>
      <c r="E169" s="10">
        <v>1.5</v>
      </c>
      <c r="F169" s="10">
        <v>0</v>
      </c>
      <c r="G169" s="10">
        <v>0</v>
      </c>
      <c r="H169" s="10">
        <v>0</v>
      </c>
      <c r="J169" s="7">
        <f t="shared" si="2"/>
        <v>2.142857142857143</v>
      </c>
    </row>
    <row r="170" spans="1:10" ht="12.75">
      <c r="A170" s="2">
        <v>16.5</v>
      </c>
      <c r="B170" s="10">
        <v>3</v>
      </c>
      <c r="C170" s="10">
        <v>3</v>
      </c>
      <c r="D170" s="10">
        <v>1</v>
      </c>
      <c r="E170" s="10">
        <v>4.5</v>
      </c>
      <c r="F170" s="10">
        <v>2</v>
      </c>
      <c r="G170" s="10">
        <v>2</v>
      </c>
      <c r="H170" s="10">
        <v>1</v>
      </c>
      <c r="J170" s="7">
        <f t="shared" si="2"/>
        <v>4.714285714285714</v>
      </c>
    </row>
    <row r="171" spans="1:10" ht="12.75">
      <c r="A171" s="2">
        <v>4</v>
      </c>
      <c r="B171" s="10">
        <v>1</v>
      </c>
      <c r="C171" s="10">
        <v>3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J171" s="7">
        <f t="shared" si="2"/>
        <v>1.1428571428571428</v>
      </c>
    </row>
    <row r="172" spans="1:10" ht="12.75">
      <c r="A172" s="2">
        <v>19.5</v>
      </c>
      <c r="B172" s="10">
        <v>3</v>
      </c>
      <c r="C172" s="10">
        <v>3</v>
      </c>
      <c r="D172" s="10">
        <v>0</v>
      </c>
      <c r="E172" s="10">
        <v>4.5</v>
      </c>
      <c r="F172" s="10">
        <v>2</v>
      </c>
      <c r="G172" s="10">
        <v>2</v>
      </c>
      <c r="H172" s="10">
        <v>5</v>
      </c>
      <c r="J172" s="7">
        <f t="shared" si="2"/>
        <v>5.571428571428571</v>
      </c>
    </row>
    <row r="173" spans="1:10" ht="12.75">
      <c r="A173" s="2">
        <v>13.5</v>
      </c>
      <c r="B173" s="10">
        <v>2</v>
      </c>
      <c r="C173" s="10">
        <v>3</v>
      </c>
      <c r="D173" s="10">
        <v>0</v>
      </c>
      <c r="E173" s="10">
        <v>1.5</v>
      </c>
      <c r="F173" s="10">
        <v>2</v>
      </c>
      <c r="G173" s="10">
        <v>4</v>
      </c>
      <c r="H173" s="10">
        <v>1</v>
      </c>
      <c r="J173" s="7">
        <f t="shared" si="2"/>
        <v>3.8571428571428568</v>
      </c>
    </row>
    <row r="174" spans="1:10" ht="12.75">
      <c r="A174" s="2">
        <v>18</v>
      </c>
      <c r="B174" s="10">
        <v>2</v>
      </c>
      <c r="C174" s="10">
        <v>3</v>
      </c>
      <c r="D174" s="10">
        <v>0</v>
      </c>
      <c r="E174" s="10">
        <v>4</v>
      </c>
      <c r="F174" s="10">
        <v>2</v>
      </c>
      <c r="G174" s="10">
        <v>4</v>
      </c>
      <c r="H174" s="10">
        <v>3</v>
      </c>
      <c r="J174" s="7">
        <f t="shared" si="2"/>
        <v>5.142857142857143</v>
      </c>
    </row>
    <row r="175" spans="1:10" ht="12.75">
      <c r="A175" s="2">
        <v>18.5</v>
      </c>
      <c r="B175" s="10">
        <v>2</v>
      </c>
      <c r="C175" s="10">
        <v>3</v>
      </c>
      <c r="D175" s="10">
        <v>2</v>
      </c>
      <c r="E175" s="10">
        <v>4.5</v>
      </c>
      <c r="F175" s="10">
        <v>2</v>
      </c>
      <c r="G175" s="10">
        <v>4</v>
      </c>
      <c r="H175" s="10">
        <v>1</v>
      </c>
      <c r="J175" s="7">
        <f t="shared" si="2"/>
        <v>5.285714285714286</v>
      </c>
    </row>
    <row r="176" spans="1:10" ht="12.75">
      <c r="A176" s="2">
        <v>15.5</v>
      </c>
      <c r="B176" s="10">
        <v>2</v>
      </c>
      <c r="C176" s="10">
        <v>3</v>
      </c>
      <c r="D176" s="10">
        <v>0</v>
      </c>
      <c r="E176" s="10">
        <v>4.5</v>
      </c>
      <c r="F176" s="10">
        <v>2</v>
      </c>
      <c r="G176" s="10">
        <v>4</v>
      </c>
      <c r="H176" s="10">
        <v>0</v>
      </c>
      <c r="J176" s="7">
        <f t="shared" si="2"/>
        <v>4.428571428571429</v>
      </c>
    </row>
    <row r="177" spans="1:10" ht="12.75">
      <c r="A177" s="2">
        <v>22</v>
      </c>
      <c r="B177" s="10">
        <v>1</v>
      </c>
      <c r="C177" s="10">
        <v>3</v>
      </c>
      <c r="D177" s="10">
        <v>2</v>
      </c>
      <c r="E177" s="10">
        <v>4</v>
      </c>
      <c r="F177" s="10">
        <v>2</v>
      </c>
      <c r="G177" s="10">
        <v>4</v>
      </c>
      <c r="H177" s="10">
        <v>6</v>
      </c>
      <c r="J177" s="7">
        <f t="shared" si="2"/>
        <v>6.285714285714286</v>
      </c>
    </row>
    <row r="178" spans="1:10" ht="12.75">
      <c r="A178" s="2">
        <v>14</v>
      </c>
      <c r="B178" s="10">
        <v>1</v>
      </c>
      <c r="C178" s="10">
        <v>3</v>
      </c>
      <c r="D178" s="10">
        <v>0</v>
      </c>
      <c r="E178" s="10">
        <v>4</v>
      </c>
      <c r="F178" s="10">
        <v>2</v>
      </c>
      <c r="G178" s="10">
        <v>4</v>
      </c>
      <c r="H178" s="10">
        <v>0</v>
      </c>
      <c r="J178" s="7">
        <f t="shared" si="2"/>
        <v>4</v>
      </c>
    </row>
    <row r="179" spans="1:10" ht="12.75">
      <c r="A179" s="2">
        <v>21.5</v>
      </c>
      <c r="B179" s="10">
        <v>3</v>
      </c>
      <c r="C179" s="10">
        <v>3</v>
      </c>
      <c r="D179" s="10">
        <v>0</v>
      </c>
      <c r="E179" s="10">
        <v>4.5</v>
      </c>
      <c r="F179" s="10">
        <v>2</v>
      </c>
      <c r="G179" s="10">
        <v>4</v>
      </c>
      <c r="H179" s="10">
        <v>5</v>
      </c>
      <c r="J179" s="7">
        <f t="shared" si="2"/>
        <v>6.142857142857142</v>
      </c>
    </row>
    <row r="180" spans="1:10" ht="12.75">
      <c r="A180" s="2">
        <v>13.5</v>
      </c>
      <c r="B180" s="10">
        <v>2</v>
      </c>
      <c r="C180" s="10">
        <v>3</v>
      </c>
      <c r="D180" s="10">
        <v>1</v>
      </c>
      <c r="E180" s="10">
        <v>4.5</v>
      </c>
      <c r="F180" s="10">
        <v>0</v>
      </c>
      <c r="G180" s="10">
        <v>2</v>
      </c>
      <c r="H180" s="10">
        <v>1</v>
      </c>
      <c r="J180" s="7">
        <f t="shared" si="2"/>
        <v>3.8571428571428568</v>
      </c>
    </row>
    <row r="181" spans="1:10" ht="12.75">
      <c r="A181" s="2">
        <v>13.5</v>
      </c>
      <c r="B181" s="10">
        <v>2</v>
      </c>
      <c r="C181" s="10">
        <v>1</v>
      </c>
      <c r="D181" s="10">
        <v>0</v>
      </c>
      <c r="E181" s="10">
        <v>4.5</v>
      </c>
      <c r="F181" s="10">
        <v>2</v>
      </c>
      <c r="G181" s="10">
        <v>0</v>
      </c>
      <c r="H181" s="10">
        <v>4</v>
      </c>
      <c r="J181" s="7">
        <f t="shared" si="2"/>
        <v>3.8571428571428568</v>
      </c>
    </row>
    <row r="182" spans="1:10" ht="12.75">
      <c r="A182" s="2">
        <v>13.5</v>
      </c>
      <c r="B182" s="10">
        <v>0</v>
      </c>
      <c r="C182" s="10">
        <v>2</v>
      </c>
      <c r="D182" s="10">
        <v>0</v>
      </c>
      <c r="E182" s="10">
        <v>4.5</v>
      </c>
      <c r="F182" s="10">
        <v>2</v>
      </c>
      <c r="G182" s="10">
        <v>4</v>
      </c>
      <c r="H182" s="10">
        <v>1</v>
      </c>
      <c r="J182" s="7">
        <f t="shared" si="2"/>
        <v>3.8571428571428568</v>
      </c>
    </row>
    <row r="183" spans="1:10" ht="12.75">
      <c r="A183" s="2">
        <v>11.5</v>
      </c>
      <c r="B183" s="10">
        <v>1</v>
      </c>
      <c r="C183" s="10">
        <v>0</v>
      </c>
      <c r="D183" s="10">
        <v>0</v>
      </c>
      <c r="E183" s="10">
        <v>4.5</v>
      </c>
      <c r="F183" s="10">
        <v>0</v>
      </c>
      <c r="G183" s="10">
        <v>4</v>
      </c>
      <c r="H183" s="10">
        <v>2</v>
      </c>
      <c r="J183" s="7">
        <f t="shared" si="2"/>
        <v>3.285714285714286</v>
      </c>
    </row>
    <row r="184" spans="1:10" ht="12.75">
      <c r="A184" s="2">
        <v>16.5</v>
      </c>
      <c r="B184" s="10">
        <v>2</v>
      </c>
      <c r="C184" s="10">
        <v>3</v>
      </c>
      <c r="D184" s="10">
        <v>2</v>
      </c>
      <c r="E184" s="10">
        <v>4</v>
      </c>
      <c r="F184" s="10">
        <v>0</v>
      </c>
      <c r="G184" s="10">
        <v>0</v>
      </c>
      <c r="H184" s="10">
        <v>5.5</v>
      </c>
      <c r="J184" s="7">
        <f t="shared" si="2"/>
        <v>4.714285714285714</v>
      </c>
    </row>
    <row r="185" spans="1:10" ht="12.75">
      <c r="A185" s="2">
        <v>15.5</v>
      </c>
      <c r="B185" s="10">
        <v>1</v>
      </c>
      <c r="C185" s="10">
        <v>2</v>
      </c>
      <c r="D185" s="10">
        <v>0</v>
      </c>
      <c r="E185" s="10">
        <v>4.5</v>
      </c>
      <c r="F185" s="10">
        <v>2</v>
      </c>
      <c r="G185" s="10">
        <v>3</v>
      </c>
      <c r="H185" s="10">
        <v>3</v>
      </c>
      <c r="J185" s="7">
        <f t="shared" si="2"/>
        <v>4.428571428571429</v>
      </c>
    </row>
    <row r="186" spans="1:10" ht="12.75">
      <c r="A186" s="2">
        <v>19.5</v>
      </c>
      <c r="B186" s="10">
        <v>1</v>
      </c>
      <c r="C186" s="10">
        <v>3</v>
      </c>
      <c r="D186" s="10">
        <v>2</v>
      </c>
      <c r="E186" s="10">
        <v>4.5</v>
      </c>
      <c r="F186" s="10">
        <v>2</v>
      </c>
      <c r="G186" s="10">
        <v>2</v>
      </c>
      <c r="H186" s="10">
        <v>5</v>
      </c>
      <c r="J186" s="7">
        <f t="shared" si="2"/>
        <v>5.571428571428571</v>
      </c>
    </row>
    <row r="187" spans="1:10" ht="12.75">
      <c r="A187" s="2">
        <v>10</v>
      </c>
      <c r="B187" s="10">
        <v>1</v>
      </c>
      <c r="C187" s="10">
        <v>3</v>
      </c>
      <c r="D187" s="10">
        <v>0</v>
      </c>
      <c r="E187" s="10">
        <v>4</v>
      </c>
      <c r="F187" s="10">
        <v>0</v>
      </c>
      <c r="G187" s="10">
        <v>2</v>
      </c>
      <c r="H187" s="10">
        <v>0</v>
      </c>
      <c r="J187" s="7">
        <f t="shared" si="2"/>
        <v>2.857142857142857</v>
      </c>
    </row>
    <row r="188" spans="1:10" ht="12.75">
      <c r="A188" s="2">
        <v>6</v>
      </c>
      <c r="B188" s="10">
        <v>3</v>
      </c>
      <c r="C188" s="10">
        <v>3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J188" s="7">
        <f t="shared" si="2"/>
        <v>1.7142857142857142</v>
      </c>
    </row>
    <row r="189" spans="1:10" ht="12.75">
      <c r="A189" s="2">
        <v>19.5</v>
      </c>
      <c r="B189" s="10">
        <v>2</v>
      </c>
      <c r="C189" s="10">
        <v>3</v>
      </c>
      <c r="D189" s="10">
        <v>0</v>
      </c>
      <c r="E189" s="10">
        <v>4.5</v>
      </c>
      <c r="F189" s="10">
        <v>0</v>
      </c>
      <c r="G189" s="10">
        <v>4</v>
      </c>
      <c r="H189" s="10">
        <v>6</v>
      </c>
      <c r="J189" s="7">
        <f t="shared" si="2"/>
        <v>5.571428571428571</v>
      </c>
    </row>
    <row r="190" spans="1:10" ht="12.75">
      <c r="A190" s="2">
        <v>14.5</v>
      </c>
      <c r="B190" s="10">
        <v>3</v>
      </c>
      <c r="C190" s="10">
        <v>2</v>
      </c>
      <c r="D190" s="10">
        <v>0</v>
      </c>
      <c r="E190" s="10">
        <v>1.5</v>
      </c>
      <c r="F190" s="10">
        <v>0</v>
      </c>
      <c r="G190" s="10">
        <v>4</v>
      </c>
      <c r="H190" s="10">
        <v>4</v>
      </c>
      <c r="J190" s="7">
        <f t="shared" si="2"/>
        <v>4.142857142857142</v>
      </c>
    </row>
    <row r="191" spans="1:10" ht="12.75">
      <c r="A191" s="2">
        <v>13.5</v>
      </c>
      <c r="B191" s="10">
        <v>2</v>
      </c>
      <c r="C191" s="10">
        <v>0</v>
      </c>
      <c r="D191" s="10">
        <v>0</v>
      </c>
      <c r="E191" s="10">
        <v>4.5</v>
      </c>
      <c r="F191" s="10">
        <v>2</v>
      </c>
      <c r="G191" s="10">
        <v>2</v>
      </c>
      <c r="H191" s="10">
        <v>3</v>
      </c>
      <c r="J191" s="7">
        <f t="shared" si="2"/>
        <v>3.8571428571428568</v>
      </c>
    </row>
    <row r="192" spans="1:10" ht="12.75">
      <c r="A192" s="2">
        <v>12</v>
      </c>
      <c r="B192" s="10">
        <v>2</v>
      </c>
      <c r="C192" s="10">
        <v>3</v>
      </c>
      <c r="D192" s="10">
        <v>0</v>
      </c>
      <c r="E192" s="10">
        <v>4.5</v>
      </c>
      <c r="F192" s="10">
        <v>2</v>
      </c>
      <c r="G192" s="10">
        <v>0</v>
      </c>
      <c r="H192" s="10">
        <v>0.5</v>
      </c>
      <c r="J192" s="7">
        <f t="shared" si="2"/>
        <v>3.4285714285714284</v>
      </c>
    </row>
    <row r="193" spans="1:10" ht="12.75">
      <c r="A193" s="2">
        <v>23.5</v>
      </c>
      <c r="B193" s="10">
        <v>2</v>
      </c>
      <c r="C193" s="10">
        <v>3</v>
      </c>
      <c r="D193" s="10">
        <v>2</v>
      </c>
      <c r="E193" s="10">
        <v>4.5</v>
      </c>
      <c r="F193" s="10">
        <v>2</v>
      </c>
      <c r="G193" s="10">
        <v>4</v>
      </c>
      <c r="H193" s="10">
        <v>6</v>
      </c>
      <c r="J193" s="7">
        <f t="shared" si="2"/>
        <v>6.7142857142857135</v>
      </c>
    </row>
    <row r="194" spans="1:10" ht="12.75">
      <c r="A194" s="2">
        <v>12</v>
      </c>
      <c r="B194" s="10">
        <v>2</v>
      </c>
      <c r="C194" s="10">
        <v>3</v>
      </c>
      <c r="D194" s="10">
        <v>0</v>
      </c>
      <c r="E194" s="10">
        <v>2</v>
      </c>
      <c r="F194" s="10">
        <v>2</v>
      </c>
      <c r="G194" s="10">
        <v>2</v>
      </c>
      <c r="H194" s="10">
        <v>1</v>
      </c>
      <c r="J194" s="7">
        <f aca="true" t="shared" si="3" ref="J194:J257">A194/24.5*7</f>
        <v>3.4285714285714284</v>
      </c>
    </row>
    <row r="195" spans="1:10" ht="12.75">
      <c r="A195" s="2">
        <v>8.5</v>
      </c>
      <c r="B195" s="10">
        <v>1</v>
      </c>
      <c r="C195" s="10">
        <v>0</v>
      </c>
      <c r="D195" s="10">
        <v>0</v>
      </c>
      <c r="E195" s="10">
        <v>4.5</v>
      </c>
      <c r="F195" s="10">
        <v>0</v>
      </c>
      <c r="G195" s="10">
        <v>0</v>
      </c>
      <c r="H195" s="10">
        <v>3</v>
      </c>
      <c r="J195" s="7">
        <f t="shared" si="3"/>
        <v>2.4285714285714284</v>
      </c>
    </row>
    <row r="196" spans="1:10" ht="12.75">
      <c r="A196" s="2">
        <v>8</v>
      </c>
      <c r="B196" s="10">
        <v>2</v>
      </c>
      <c r="C196" s="10">
        <v>0</v>
      </c>
      <c r="D196" s="10">
        <v>0</v>
      </c>
      <c r="E196" s="10">
        <v>4</v>
      </c>
      <c r="F196" s="10">
        <v>2</v>
      </c>
      <c r="G196" s="10">
        <v>0</v>
      </c>
      <c r="H196" s="10">
        <v>0</v>
      </c>
      <c r="J196" s="7">
        <f t="shared" si="3"/>
        <v>2.2857142857142856</v>
      </c>
    </row>
    <row r="197" spans="1:10" ht="12.75">
      <c r="A197" s="2">
        <v>13.5</v>
      </c>
      <c r="B197" s="10">
        <v>2</v>
      </c>
      <c r="C197" s="10">
        <v>3</v>
      </c>
      <c r="D197" s="10">
        <v>0</v>
      </c>
      <c r="E197" s="10">
        <v>4.5</v>
      </c>
      <c r="F197" s="10">
        <v>2</v>
      </c>
      <c r="G197" s="10">
        <v>2</v>
      </c>
      <c r="H197" s="10">
        <v>0</v>
      </c>
      <c r="J197" s="7">
        <f t="shared" si="3"/>
        <v>3.8571428571428568</v>
      </c>
    </row>
    <row r="198" spans="1:10" ht="12.75">
      <c r="A198" s="2">
        <v>15.5</v>
      </c>
      <c r="B198" s="10">
        <v>1</v>
      </c>
      <c r="C198" s="10">
        <v>2</v>
      </c>
      <c r="D198" s="10">
        <v>0</v>
      </c>
      <c r="E198" s="10">
        <v>4.5</v>
      </c>
      <c r="F198" s="10">
        <v>2</v>
      </c>
      <c r="G198" s="10">
        <v>2</v>
      </c>
      <c r="H198" s="10">
        <v>4</v>
      </c>
      <c r="J198" s="7">
        <f t="shared" si="3"/>
        <v>4.428571428571429</v>
      </c>
    </row>
    <row r="199" spans="1:10" ht="12.75">
      <c r="A199" s="2">
        <v>17</v>
      </c>
      <c r="B199" s="10">
        <v>2</v>
      </c>
      <c r="C199" s="10">
        <v>3</v>
      </c>
      <c r="D199" s="10">
        <v>2</v>
      </c>
      <c r="E199" s="10">
        <v>4.5</v>
      </c>
      <c r="F199" s="10">
        <v>2</v>
      </c>
      <c r="G199" s="10">
        <v>2</v>
      </c>
      <c r="H199" s="10">
        <v>1.5</v>
      </c>
      <c r="J199" s="7">
        <f t="shared" si="3"/>
        <v>4.857142857142857</v>
      </c>
    </row>
    <row r="200" spans="1:10" ht="12.75">
      <c r="A200" s="2">
        <v>14.5</v>
      </c>
      <c r="B200" s="10">
        <v>2</v>
      </c>
      <c r="C200" s="10">
        <v>3</v>
      </c>
      <c r="D200" s="10">
        <v>1</v>
      </c>
      <c r="E200" s="10">
        <v>4.5</v>
      </c>
      <c r="F200" s="10">
        <v>2</v>
      </c>
      <c r="G200" s="10">
        <v>2</v>
      </c>
      <c r="H200" s="10">
        <v>0</v>
      </c>
      <c r="J200" s="7">
        <f t="shared" si="3"/>
        <v>4.142857142857142</v>
      </c>
    </row>
    <row r="201" spans="1:10" ht="12.75">
      <c r="A201" s="2">
        <v>18.5</v>
      </c>
      <c r="B201" s="10">
        <v>2</v>
      </c>
      <c r="C201" s="10">
        <v>3</v>
      </c>
      <c r="D201" s="10">
        <v>2</v>
      </c>
      <c r="E201" s="10">
        <v>4.5</v>
      </c>
      <c r="F201" s="10">
        <v>2</v>
      </c>
      <c r="G201" s="10">
        <v>4</v>
      </c>
      <c r="H201" s="10">
        <v>1</v>
      </c>
      <c r="J201" s="7">
        <f t="shared" si="3"/>
        <v>5.285714285714286</v>
      </c>
    </row>
    <row r="202" spans="1:10" ht="12.75">
      <c r="A202" s="2">
        <v>14.5</v>
      </c>
      <c r="B202" s="10">
        <v>2</v>
      </c>
      <c r="C202" s="10">
        <v>0</v>
      </c>
      <c r="D202" s="10">
        <v>0</v>
      </c>
      <c r="E202" s="10">
        <v>4.5</v>
      </c>
      <c r="F202" s="10">
        <v>2</v>
      </c>
      <c r="G202" s="10">
        <v>3</v>
      </c>
      <c r="H202" s="10">
        <v>3</v>
      </c>
      <c r="J202" s="7">
        <f t="shared" si="3"/>
        <v>4.142857142857142</v>
      </c>
    </row>
    <row r="203" spans="1:10" ht="12.75">
      <c r="A203" s="2">
        <v>5</v>
      </c>
      <c r="B203" s="10">
        <v>2</v>
      </c>
      <c r="C203" s="10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J203" s="7">
        <f t="shared" si="3"/>
        <v>1.4285714285714286</v>
      </c>
    </row>
    <row r="204" spans="1:10" ht="12.75">
      <c r="A204" s="2">
        <v>14</v>
      </c>
      <c r="B204" s="10">
        <v>2</v>
      </c>
      <c r="C204" s="10">
        <v>1</v>
      </c>
      <c r="D204" s="10">
        <v>0</v>
      </c>
      <c r="E204" s="10">
        <v>4.5</v>
      </c>
      <c r="F204" s="10">
        <v>2</v>
      </c>
      <c r="G204" s="10">
        <v>4</v>
      </c>
      <c r="H204" s="10">
        <v>0.5</v>
      </c>
      <c r="J204" s="7">
        <f t="shared" si="3"/>
        <v>4</v>
      </c>
    </row>
    <row r="205" spans="1:10" ht="12.75">
      <c r="A205" s="2">
        <v>21.5</v>
      </c>
      <c r="B205" s="10">
        <v>3</v>
      </c>
      <c r="C205" s="10">
        <v>2</v>
      </c>
      <c r="D205" s="10">
        <v>0</v>
      </c>
      <c r="E205" s="10">
        <v>4.5</v>
      </c>
      <c r="F205" s="10">
        <v>2</v>
      </c>
      <c r="G205" s="10">
        <v>4</v>
      </c>
      <c r="H205" s="10">
        <v>6</v>
      </c>
      <c r="J205" s="7">
        <f t="shared" si="3"/>
        <v>6.142857142857142</v>
      </c>
    </row>
    <row r="206" spans="1:10" ht="12.75">
      <c r="A206" s="2">
        <v>17.5</v>
      </c>
      <c r="B206" s="10">
        <v>2</v>
      </c>
      <c r="C206" s="10">
        <v>3</v>
      </c>
      <c r="D206" s="10">
        <v>0</v>
      </c>
      <c r="E206" s="10">
        <v>4.5</v>
      </c>
      <c r="F206" s="10">
        <v>2</v>
      </c>
      <c r="G206" s="10">
        <v>4</v>
      </c>
      <c r="H206" s="10">
        <v>2</v>
      </c>
      <c r="J206" s="7">
        <f t="shared" si="3"/>
        <v>5</v>
      </c>
    </row>
    <row r="207" spans="1:10" ht="12.75">
      <c r="A207" s="2">
        <v>16.5</v>
      </c>
      <c r="B207" s="10">
        <v>2</v>
      </c>
      <c r="C207" s="10">
        <v>3</v>
      </c>
      <c r="D207" s="10">
        <v>2</v>
      </c>
      <c r="E207" s="10">
        <v>1.5</v>
      </c>
      <c r="F207" s="10">
        <v>2</v>
      </c>
      <c r="G207" s="10">
        <v>4</v>
      </c>
      <c r="H207" s="10">
        <v>2</v>
      </c>
      <c r="J207" s="7">
        <f t="shared" si="3"/>
        <v>4.714285714285714</v>
      </c>
    </row>
    <row r="208" spans="1:10" ht="12.75">
      <c r="A208" s="2">
        <v>18.5</v>
      </c>
      <c r="B208" s="10">
        <v>2</v>
      </c>
      <c r="C208" s="10">
        <v>3</v>
      </c>
      <c r="D208" s="10">
        <v>1</v>
      </c>
      <c r="E208" s="10">
        <v>4.5</v>
      </c>
      <c r="F208" s="10">
        <v>2</v>
      </c>
      <c r="G208" s="10">
        <v>2</v>
      </c>
      <c r="H208" s="10">
        <v>4</v>
      </c>
      <c r="J208" s="7">
        <f t="shared" si="3"/>
        <v>5.285714285714286</v>
      </c>
    </row>
    <row r="209" spans="1:10" ht="12.75">
      <c r="A209" s="2">
        <v>15</v>
      </c>
      <c r="B209" s="10">
        <v>2</v>
      </c>
      <c r="C209" s="10">
        <v>3</v>
      </c>
      <c r="D209" s="10">
        <v>0</v>
      </c>
      <c r="E209" s="10">
        <v>4</v>
      </c>
      <c r="F209" s="10">
        <v>0</v>
      </c>
      <c r="G209" s="10">
        <v>4</v>
      </c>
      <c r="H209" s="10">
        <v>2</v>
      </c>
      <c r="J209" s="7">
        <f t="shared" si="3"/>
        <v>4.285714285714286</v>
      </c>
    </row>
    <row r="210" spans="1:10" ht="12.75">
      <c r="A210" s="2">
        <v>16</v>
      </c>
      <c r="B210" s="10">
        <v>2</v>
      </c>
      <c r="C210" s="10">
        <v>3</v>
      </c>
      <c r="D210" s="10">
        <v>0</v>
      </c>
      <c r="E210" s="10">
        <v>3</v>
      </c>
      <c r="F210" s="10">
        <v>0</v>
      </c>
      <c r="G210" s="10">
        <v>2</v>
      </c>
      <c r="H210" s="10">
        <v>6</v>
      </c>
      <c r="J210" s="7">
        <f t="shared" si="3"/>
        <v>4.571428571428571</v>
      </c>
    </row>
    <row r="211" spans="1:10" ht="12.75">
      <c r="A211" s="2">
        <v>6</v>
      </c>
      <c r="B211" s="10">
        <v>2</v>
      </c>
      <c r="C211" s="10">
        <v>3</v>
      </c>
      <c r="D211" s="10">
        <v>1</v>
      </c>
      <c r="E211" s="10">
        <v>0</v>
      </c>
      <c r="F211" s="10">
        <v>0</v>
      </c>
      <c r="G211" s="10">
        <v>0</v>
      </c>
      <c r="H211" s="10">
        <v>0</v>
      </c>
      <c r="J211" s="7">
        <f t="shared" si="3"/>
        <v>1.7142857142857142</v>
      </c>
    </row>
    <row r="212" spans="1:10" ht="12.75">
      <c r="A212" s="2">
        <v>18.5</v>
      </c>
      <c r="B212" s="10">
        <v>2</v>
      </c>
      <c r="C212" s="10">
        <v>3</v>
      </c>
      <c r="D212" s="10">
        <v>0</v>
      </c>
      <c r="E212" s="10">
        <v>4.5</v>
      </c>
      <c r="F212" s="10">
        <v>2</v>
      </c>
      <c r="G212" s="10">
        <v>4</v>
      </c>
      <c r="H212" s="10">
        <v>3</v>
      </c>
      <c r="J212" s="7">
        <f t="shared" si="3"/>
        <v>5.285714285714286</v>
      </c>
    </row>
    <row r="213" spans="1:10" ht="12.75">
      <c r="A213" s="2">
        <v>15</v>
      </c>
      <c r="B213" s="10">
        <v>3</v>
      </c>
      <c r="C213" s="10">
        <v>3</v>
      </c>
      <c r="D213" s="10">
        <v>1</v>
      </c>
      <c r="E213" s="10">
        <v>4</v>
      </c>
      <c r="F213" s="10">
        <v>0</v>
      </c>
      <c r="G213" s="10">
        <v>4</v>
      </c>
      <c r="H213" s="10">
        <v>0</v>
      </c>
      <c r="J213" s="7">
        <f t="shared" si="3"/>
        <v>4.285714285714286</v>
      </c>
    </row>
    <row r="214" spans="1:10" ht="12.75">
      <c r="A214" s="2">
        <v>14.5</v>
      </c>
      <c r="B214" s="10">
        <v>1</v>
      </c>
      <c r="C214" s="10">
        <v>3</v>
      </c>
      <c r="D214" s="10">
        <v>0</v>
      </c>
      <c r="E214" s="10">
        <v>4.5</v>
      </c>
      <c r="F214" s="10">
        <v>2</v>
      </c>
      <c r="G214" s="10">
        <v>4</v>
      </c>
      <c r="H214" s="10">
        <v>0</v>
      </c>
      <c r="J214" s="7">
        <f t="shared" si="3"/>
        <v>4.142857142857142</v>
      </c>
    </row>
    <row r="215" spans="1:10" ht="12.75">
      <c r="A215" s="2">
        <v>19</v>
      </c>
      <c r="B215" s="10">
        <v>2</v>
      </c>
      <c r="C215" s="10">
        <v>2</v>
      </c>
      <c r="D215" s="10">
        <v>0</v>
      </c>
      <c r="E215" s="10">
        <v>4.5</v>
      </c>
      <c r="F215" s="10">
        <v>2</v>
      </c>
      <c r="G215" s="10">
        <v>3</v>
      </c>
      <c r="H215" s="10">
        <v>5.5</v>
      </c>
      <c r="J215" s="7">
        <f t="shared" si="3"/>
        <v>5.428571428571429</v>
      </c>
    </row>
    <row r="216" spans="1:10" ht="12.75">
      <c r="A216" s="2">
        <v>13.5</v>
      </c>
      <c r="B216" s="10">
        <v>2</v>
      </c>
      <c r="C216" s="10">
        <v>3</v>
      </c>
      <c r="D216" s="10">
        <v>0</v>
      </c>
      <c r="E216" s="10">
        <v>4.5</v>
      </c>
      <c r="F216" s="10">
        <v>0</v>
      </c>
      <c r="G216" s="10">
        <v>4</v>
      </c>
      <c r="H216" s="10">
        <v>0</v>
      </c>
      <c r="J216" s="7">
        <f t="shared" si="3"/>
        <v>3.8571428571428568</v>
      </c>
    </row>
    <row r="217" spans="1:10" ht="12.75">
      <c r="A217" s="2">
        <v>18.5</v>
      </c>
      <c r="B217" s="10">
        <v>2</v>
      </c>
      <c r="C217" s="10">
        <v>3</v>
      </c>
      <c r="D217" s="10">
        <v>2</v>
      </c>
      <c r="E217" s="10">
        <v>4.5</v>
      </c>
      <c r="F217" s="10">
        <v>2</v>
      </c>
      <c r="G217" s="10">
        <v>2</v>
      </c>
      <c r="H217" s="10">
        <v>3</v>
      </c>
      <c r="J217" s="7">
        <f t="shared" si="3"/>
        <v>5.285714285714286</v>
      </c>
    </row>
    <row r="218" spans="1:10" ht="12.75">
      <c r="A218" s="2">
        <v>17.5</v>
      </c>
      <c r="B218" s="10">
        <v>2</v>
      </c>
      <c r="C218" s="10">
        <v>2</v>
      </c>
      <c r="D218" s="10">
        <v>0</v>
      </c>
      <c r="E218" s="10">
        <v>4.5</v>
      </c>
      <c r="F218" s="10">
        <v>2</v>
      </c>
      <c r="G218" s="10">
        <v>4</v>
      </c>
      <c r="H218" s="10">
        <v>3</v>
      </c>
      <c r="J218" s="7">
        <f t="shared" si="3"/>
        <v>5</v>
      </c>
    </row>
    <row r="219" spans="1:10" ht="12.75">
      <c r="A219" s="2">
        <v>11.5</v>
      </c>
      <c r="B219" s="10">
        <v>2</v>
      </c>
      <c r="C219" s="10">
        <v>3</v>
      </c>
      <c r="D219" s="10">
        <v>2</v>
      </c>
      <c r="E219" s="10">
        <v>1.5</v>
      </c>
      <c r="F219" s="10">
        <v>0</v>
      </c>
      <c r="G219" s="10">
        <v>2</v>
      </c>
      <c r="H219" s="10">
        <v>1</v>
      </c>
      <c r="J219" s="7">
        <f t="shared" si="3"/>
        <v>3.285714285714286</v>
      </c>
    </row>
    <row r="220" spans="1:10" ht="12.75">
      <c r="A220" s="2">
        <v>4</v>
      </c>
      <c r="B220" s="10">
        <v>1</v>
      </c>
      <c r="C220" s="10">
        <v>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J220" s="7">
        <f t="shared" si="3"/>
        <v>1.1428571428571428</v>
      </c>
    </row>
    <row r="221" spans="1:10" ht="12.75">
      <c r="A221" s="2">
        <v>16</v>
      </c>
      <c r="B221" s="10">
        <v>3</v>
      </c>
      <c r="C221" s="10">
        <v>2</v>
      </c>
      <c r="D221" s="10">
        <v>0</v>
      </c>
      <c r="E221" s="10">
        <v>4</v>
      </c>
      <c r="F221" s="10">
        <v>2</v>
      </c>
      <c r="G221" s="10">
        <v>2</v>
      </c>
      <c r="H221" s="10">
        <v>3</v>
      </c>
      <c r="J221" s="7">
        <f t="shared" si="3"/>
        <v>4.571428571428571</v>
      </c>
    </row>
    <row r="222" spans="1:10" ht="12.75">
      <c r="A222" s="2">
        <v>18.5</v>
      </c>
      <c r="B222" s="10">
        <v>3</v>
      </c>
      <c r="C222" s="10">
        <v>3</v>
      </c>
      <c r="D222" s="10">
        <v>2</v>
      </c>
      <c r="E222" s="10">
        <v>4.5</v>
      </c>
      <c r="F222" s="10">
        <v>2</v>
      </c>
      <c r="G222" s="10">
        <v>4</v>
      </c>
      <c r="H222" s="10">
        <v>0</v>
      </c>
      <c r="J222" s="7">
        <f t="shared" si="3"/>
        <v>5.285714285714286</v>
      </c>
    </row>
    <row r="223" spans="1:10" ht="12.75">
      <c r="A223" s="2">
        <v>7</v>
      </c>
      <c r="B223" s="10">
        <v>2</v>
      </c>
      <c r="C223" s="10">
        <v>1</v>
      </c>
      <c r="D223" s="10">
        <v>1</v>
      </c>
      <c r="E223" s="10">
        <v>2</v>
      </c>
      <c r="F223" s="10">
        <v>0</v>
      </c>
      <c r="G223" s="10">
        <v>1</v>
      </c>
      <c r="H223" s="10">
        <v>0</v>
      </c>
      <c r="J223" s="7">
        <f t="shared" si="3"/>
        <v>2</v>
      </c>
    </row>
    <row r="224" spans="1:10" ht="12.75">
      <c r="A224" s="2">
        <v>21</v>
      </c>
      <c r="B224" s="10">
        <v>2</v>
      </c>
      <c r="C224" s="10">
        <v>3</v>
      </c>
      <c r="D224" s="10">
        <v>2</v>
      </c>
      <c r="E224" s="10">
        <v>4</v>
      </c>
      <c r="F224" s="10">
        <v>0</v>
      </c>
      <c r="G224" s="10">
        <v>4</v>
      </c>
      <c r="H224" s="10">
        <v>6</v>
      </c>
      <c r="J224" s="7">
        <f t="shared" si="3"/>
        <v>6</v>
      </c>
    </row>
    <row r="225" spans="1:10" ht="12.75">
      <c r="A225" s="2">
        <v>11.5</v>
      </c>
      <c r="B225" s="10">
        <v>2</v>
      </c>
      <c r="C225" s="10">
        <v>0</v>
      </c>
      <c r="D225" s="10">
        <v>0</v>
      </c>
      <c r="E225" s="10">
        <v>4.5</v>
      </c>
      <c r="F225" s="10">
        <v>2</v>
      </c>
      <c r="G225" s="10">
        <v>2</v>
      </c>
      <c r="H225" s="10">
        <v>1</v>
      </c>
      <c r="J225" s="7">
        <f t="shared" si="3"/>
        <v>3.285714285714286</v>
      </c>
    </row>
    <row r="226" spans="1:10" ht="12.75">
      <c r="A226" s="2">
        <v>14</v>
      </c>
      <c r="B226" s="10">
        <v>2</v>
      </c>
      <c r="C226" s="10">
        <v>0</v>
      </c>
      <c r="D226" s="10">
        <v>0</v>
      </c>
      <c r="E226" s="10">
        <v>4</v>
      </c>
      <c r="F226" s="10">
        <v>2</v>
      </c>
      <c r="G226" s="10">
        <v>2</v>
      </c>
      <c r="H226" s="10">
        <v>4</v>
      </c>
      <c r="J226" s="7">
        <f t="shared" si="3"/>
        <v>4</v>
      </c>
    </row>
    <row r="227" spans="1:10" ht="12.75">
      <c r="A227" s="2">
        <v>19</v>
      </c>
      <c r="B227" s="10">
        <v>2</v>
      </c>
      <c r="C227" s="10">
        <v>3</v>
      </c>
      <c r="D227" s="10">
        <v>0</v>
      </c>
      <c r="E227" s="10">
        <v>4.5</v>
      </c>
      <c r="F227" s="10">
        <v>2</v>
      </c>
      <c r="G227" s="10">
        <v>4</v>
      </c>
      <c r="H227" s="10">
        <v>3.5</v>
      </c>
      <c r="J227" s="7">
        <f t="shared" si="3"/>
        <v>5.428571428571429</v>
      </c>
    </row>
    <row r="228" spans="1:10" ht="12.75">
      <c r="A228" s="2">
        <v>6</v>
      </c>
      <c r="B228" s="10">
        <v>2</v>
      </c>
      <c r="C228" s="10">
        <v>1</v>
      </c>
      <c r="D228" s="10">
        <v>0</v>
      </c>
      <c r="E228" s="10">
        <v>3</v>
      </c>
      <c r="F228" s="10">
        <v>0</v>
      </c>
      <c r="G228" s="10">
        <v>0</v>
      </c>
      <c r="H228" s="10">
        <v>0</v>
      </c>
      <c r="J228" s="7">
        <f t="shared" si="3"/>
        <v>1.7142857142857142</v>
      </c>
    </row>
    <row r="229" spans="1:10" ht="12.75">
      <c r="A229" s="2">
        <v>15.5</v>
      </c>
      <c r="B229" s="10">
        <v>1</v>
      </c>
      <c r="C229" s="10">
        <v>3</v>
      </c>
      <c r="D229" s="10">
        <v>0</v>
      </c>
      <c r="E229" s="10">
        <v>4.5</v>
      </c>
      <c r="F229" s="10">
        <v>2</v>
      </c>
      <c r="G229" s="10">
        <v>3</v>
      </c>
      <c r="H229" s="10">
        <v>2</v>
      </c>
      <c r="J229" s="7">
        <f t="shared" si="3"/>
        <v>4.428571428571429</v>
      </c>
    </row>
    <row r="230" spans="1:10" ht="12.75">
      <c r="A230" s="2">
        <v>7</v>
      </c>
      <c r="B230" s="10">
        <v>2</v>
      </c>
      <c r="C230" s="10">
        <v>3</v>
      </c>
      <c r="D230" s="10">
        <v>2</v>
      </c>
      <c r="E230" s="10">
        <v>0</v>
      </c>
      <c r="F230" s="10">
        <v>0</v>
      </c>
      <c r="G230" s="10">
        <v>0</v>
      </c>
      <c r="H230" s="10">
        <v>0</v>
      </c>
      <c r="J230" s="7">
        <f t="shared" si="3"/>
        <v>2</v>
      </c>
    </row>
    <row r="231" spans="1:10" ht="12.75">
      <c r="A231" s="2">
        <v>9</v>
      </c>
      <c r="B231" s="10">
        <v>2</v>
      </c>
      <c r="C231" s="10">
        <v>3</v>
      </c>
      <c r="D231" s="10">
        <v>0</v>
      </c>
      <c r="E231" s="10">
        <v>1</v>
      </c>
      <c r="F231" s="10">
        <v>2</v>
      </c>
      <c r="G231" s="10">
        <v>0</v>
      </c>
      <c r="H231" s="10">
        <v>1</v>
      </c>
      <c r="J231" s="7">
        <f t="shared" si="3"/>
        <v>2.5714285714285716</v>
      </c>
    </row>
    <row r="232" spans="1:10" ht="12.75">
      <c r="A232" s="2">
        <v>4.5</v>
      </c>
      <c r="B232" s="10">
        <v>1</v>
      </c>
      <c r="C232" s="10">
        <v>0</v>
      </c>
      <c r="D232" s="10">
        <v>0</v>
      </c>
      <c r="E232" s="10">
        <v>1.5</v>
      </c>
      <c r="F232" s="10">
        <v>0</v>
      </c>
      <c r="G232" s="10">
        <v>2</v>
      </c>
      <c r="H232" s="10">
        <v>0</v>
      </c>
      <c r="J232" s="7">
        <f t="shared" si="3"/>
        <v>1.2857142857142858</v>
      </c>
    </row>
    <row r="233" spans="1:10" ht="12.75">
      <c r="A233" s="2">
        <v>5.5</v>
      </c>
      <c r="B233" s="10">
        <v>2</v>
      </c>
      <c r="C233" s="10">
        <v>3</v>
      </c>
      <c r="D233" s="10">
        <v>0</v>
      </c>
      <c r="E233" s="10">
        <v>0.5</v>
      </c>
      <c r="F233" s="10">
        <v>0</v>
      </c>
      <c r="G233" s="10">
        <v>0</v>
      </c>
      <c r="H233" s="10">
        <v>0</v>
      </c>
      <c r="J233" s="7">
        <f t="shared" si="3"/>
        <v>1.5714285714285714</v>
      </c>
    </row>
    <row r="234" spans="1:10" ht="12.75">
      <c r="A234" s="2">
        <v>16.5</v>
      </c>
      <c r="B234" s="10">
        <v>2</v>
      </c>
      <c r="C234" s="10">
        <v>3</v>
      </c>
      <c r="D234" s="10">
        <v>0</v>
      </c>
      <c r="E234" s="10">
        <v>4.5</v>
      </c>
      <c r="F234" s="10">
        <v>2</v>
      </c>
      <c r="G234" s="10">
        <v>4</v>
      </c>
      <c r="H234" s="10">
        <v>1</v>
      </c>
      <c r="J234" s="7">
        <f t="shared" si="3"/>
        <v>4.714285714285714</v>
      </c>
    </row>
    <row r="235" spans="1:10" ht="12.75">
      <c r="A235" s="2">
        <v>7</v>
      </c>
      <c r="B235" s="10">
        <v>2</v>
      </c>
      <c r="C235" s="10">
        <v>3</v>
      </c>
      <c r="D235" s="10">
        <v>1</v>
      </c>
      <c r="E235" s="10">
        <v>1</v>
      </c>
      <c r="F235" s="10">
        <v>0</v>
      </c>
      <c r="G235" s="10">
        <v>0</v>
      </c>
      <c r="H235" s="10">
        <v>0</v>
      </c>
      <c r="J235" s="7">
        <f t="shared" si="3"/>
        <v>2</v>
      </c>
    </row>
    <row r="236" spans="1:10" ht="12.75">
      <c r="A236" s="2">
        <v>11.5</v>
      </c>
      <c r="B236" s="10">
        <v>1</v>
      </c>
      <c r="C236" s="10">
        <v>2</v>
      </c>
      <c r="D236" s="10">
        <v>0</v>
      </c>
      <c r="E236" s="10">
        <v>4.5</v>
      </c>
      <c r="F236" s="10">
        <v>2</v>
      </c>
      <c r="G236" s="10">
        <v>2</v>
      </c>
      <c r="H236" s="10">
        <v>0</v>
      </c>
      <c r="J236" s="7">
        <f t="shared" si="3"/>
        <v>3.285714285714286</v>
      </c>
    </row>
    <row r="237" spans="1:10" ht="12.75">
      <c r="A237" s="2">
        <v>11</v>
      </c>
      <c r="B237" s="10">
        <v>1</v>
      </c>
      <c r="C237" s="10">
        <v>0</v>
      </c>
      <c r="D237" s="10">
        <v>0</v>
      </c>
      <c r="E237" s="10">
        <v>3</v>
      </c>
      <c r="F237" s="10">
        <v>2</v>
      </c>
      <c r="G237" s="10">
        <v>2</v>
      </c>
      <c r="H237" s="10">
        <v>3</v>
      </c>
      <c r="J237" s="7">
        <f t="shared" si="3"/>
        <v>3.142857142857143</v>
      </c>
    </row>
    <row r="238" spans="1:10" ht="12.75">
      <c r="A238" s="2">
        <v>3</v>
      </c>
      <c r="B238" s="10">
        <v>1</v>
      </c>
      <c r="C238" s="10">
        <v>2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J238" s="7">
        <f t="shared" si="3"/>
        <v>0.8571428571428571</v>
      </c>
    </row>
    <row r="239" spans="1:10" ht="12.75">
      <c r="A239" s="2">
        <v>18.5</v>
      </c>
      <c r="B239" s="10">
        <v>3</v>
      </c>
      <c r="C239" s="10">
        <v>3</v>
      </c>
      <c r="D239" s="10">
        <v>0</v>
      </c>
      <c r="E239" s="10">
        <v>4.5</v>
      </c>
      <c r="F239" s="10">
        <v>0</v>
      </c>
      <c r="G239" s="10">
        <v>4</v>
      </c>
      <c r="H239" s="10">
        <v>4</v>
      </c>
      <c r="J239" s="7">
        <f t="shared" si="3"/>
        <v>5.285714285714286</v>
      </c>
    </row>
    <row r="240" spans="1:10" ht="12.75">
      <c r="A240" s="2">
        <v>11.5</v>
      </c>
      <c r="B240" s="10">
        <v>1</v>
      </c>
      <c r="C240" s="10">
        <v>3</v>
      </c>
      <c r="D240" s="10">
        <v>0</v>
      </c>
      <c r="E240" s="10">
        <v>4.5</v>
      </c>
      <c r="F240" s="10">
        <v>0</v>
      </c>
      <c r="G240" s="10">
        <v>2</v>
      </c>
      <c r="H240" s="10">
        <v>1</v>
      </c>
      <c r="J240" s="7">
        <f t="shared" si="3"/>
        <v>3.285714285714286</v>
      </c>
    </row>
    <row r="241" spans="1:10" ht="12.75">
      <c r="A241" s="2">
        <v>7.5</v>
      </c>
      <c r="B241" s="10">
        <v>1</v>
      </c>
      <c r="C241" s="10">
        <v>0</v>
      </c>
      <c r="D241" s="10">
        <v>0</v>
      </c>
      <c r="E241" s="10">
        <v>4.5</v>
      </c>
      <c r="F241" s="10">
        <v>2</v>
      </c>
      <c r="G241" s="10">
        <v>0</v>
      </c>
      <c r="H241" s="10">
        <v>0</v>
      </c>
      <c r="J241" s="7">
        <f t="shared" si="3"/>
        <v>2.142857142857143</v>
      </c>
    </row>
    <row r="242" spans="1:10" ht="12.75">
      <c r="A242" s="2">
        <v>2</v>
      </c>
      <c r="B242" s="10">
        <v>1</v>
      </c>
      <c r="C242" s="10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J242" s="7">
        <f t="shared" si="3"/>
        <v>0.5714285714285714</v>
      </c>
    </row>
    <row r="243" spans="1:10" ht="12.75">
      <c r="A243" s="2">
        <v>0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J243" s="7">
        <f t="shared" si="3"/>
        <v>0</v>
      </c>
    </row>
    <row r="244" spans="1:10" ht="12.75">
      <c r="A244" s="2">
        <v>3</v>
      </c>
      <c r="B244" s="10">
        <v>1</v>
      </c>
      <c r="C244" s="10">
        <v>0</v>
      </c>
      <c r="D244" s="10">
        <v>0</v>
      </c>
      <c r="E244" s="10">
        <v>2</v>
      </c>
      <c r="F244" s="10">
        <v>0</v>
      </c>
      <c r="G244" s="10">
        <v>0</v>
      </c>
      <c r="H244" s="10">
        <v>0</v>
      </c>
      <c r="J244" s="7">
        <f t="shared" si="3"/>
        <v>0.8571428571428571</v>
      </c>
    </row>
    <row r="245" spans="1:10" ht="12.75">
      <c r="A245" s="2">
        <v>0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J245" s="7">
        <f t="shared" si="3"/>
        <v>0</v>
      </c>
    </row>
    <row r="246" spans="1:10" ht="12.75">
      <c r="A246" s="2">
        <v>8.5</v>
      </c>
      <c r="B246" s="10">
        <v>1</v>
      </c>
      <c r="C246" s="10">
        <v>1</v>
      </c>
      <c r="D246" s="10">
        <v>0</v>
      </c>
      <c r="E246" s="10">
        <v>4.5</v>
      </c>
      <c r="F246" s="10">
        <v>0</v>
      </c>
      <c r="G246" s="10">
        <v>2</v>
      </c>
      <c r="H246" s="10">
        <v>0</v>
      </c>
      <c r="J246" s="7">
        <f t="shared" si="3"/>
        <v>2.4285714285714284</v>
      </c>
    </row>
    <row r="247" spans="1:10" ht="12.75">
      <c r="A247" s="2">
        <v>10.5</v>
      </c>
      <c r="B247" s="10">
        <v>0</v>
      </c>
      <c r="C247" s="10">
        <v>3</v>
      </c>
      <c r="D247" s="10">
        <v>0</v>
      </c>
      <c r="E247" s="10">
        <v>4.5</v>
      </c>
      <c r="F247" s="10">
        <v>0</v>
      </c>
      <c r="G247" s="10">
        <v>2</v>
      </c>
      <c r="H247" s="10">
        <v>1</v>
      </c>
      <c r="J247" s="7">
        <f t="shared" si="3"/>
        <v>3</v>
      </c>
    </row>
    <row r="248" spans="1:10" ht="12.75">
      <c r="A248" s="2">
        <v>6.5</v>
      </c>
      <c r="B248" s="10">
        <v>1</v>
      </c>
      <c r="C248" s="10">
        <v>0</v>
      </c>
      <c r="D248" s="10">
        <v>1</v>
      </c>
      <c r="E248" s="10">
        <v>4.5</v>
      </c>
      <c r="F248" s="10">
        <v>0</v>
      </c>
      <c r="G248" s="10">
        <v>0</v>
      </c>
      <c r="H248" s="10">
        <v>0</v>
      </c>
      <c r="J248" s="7">
        <f t="shared" si="3"/>
        <v>1.8571428571428572</v>
      </c>
    </row>
    <row r="249" spans="1:10" ht="12.75">
      <c r="A249" s="2">
        <v>6</v>
      </c>
      <c r="B249" s="10">
        <v>1.5</v>
      </c>
      <c r="C249" s="10">
        <v>3</v>
      </c>
      <c r="D249" s="10">
        <v>0</v>
      </c>
      <c r="E249" s="10">
        <v>1.5</v>
      </c>
      <c r="F249" s="10">
        <v>0</v>
      </c>
      <c r="G249" s="10">
        <v>0</v>
      </c>
      <c r="H249" s="10">
        <v>0</v>
      </c>
      <c r="J249" s="7">
        <f t="shared" si="3"/>
        <v>1.7142857142857142</v>
      </c>
    </row>
    <row r="250" spans="1:10" ht="12.75">
      <c r="A250" s="2">
        <v>1</v>
      </c>
      <c r="B250" s="10">
        <v>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J250" s="7">
        <f t="shared" si="3"/>
        <v>0.2857142857142857</v>
      </c>
    </row>
    <row r="251" spans="1:10" ht="12.75">
      <c r="A251" s="2">
        <v>1</v>
      </c>
      <c r="B251" s="10">
        <v>1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J251" s="7">
        <f t="shared" si="3"/>
        <v>0.2857142857142857</v>
      </c>
    </row>
    <row r="252" spans="1:10" ht="12.75">
      <c r="A252" s="2">
        <v>7</v>
      </c>
      <c r="B252" s="10">
        <v>1</v>
      </c>
      <c r="C252" s="10">
        <v>3</v>
      </c>
      <c r="D252" s="10">
        <v>0</v>
      </c>
      <c r="E252" s="10">
        <v>1</v>
      </c>
      <c r="F252" s="10">
        <v>2</v>
      </c>
      <c r="G252" s="10">
        <v>0</v>
      </c>
      <c r="H252" s="10">
        <v>0</v>
      </c>
      <c r="J252" s="7">
        <f t="shared" si="3"/>
        <v>2</v>
      </c>
    </row>
    <row r="253" spans="1:10" ht="12.75">
      <c r="A253" s="2">
        <v>1</v>
      </c>
      <c r="B253" s="10">
        <v>1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J253" s="7">
        <f t="shared" si="3"/>
        <v>0.2857142857142857</v>
      </c>
    </row>
    <row r="254" spans="1:10" ht="12.75">
      <c r="A254" s="2">
        <v>4</v>
      </c>
      <c r="B254" s="10">
        <v>1</v>
      </c>
      <c r="C254" s="10">
        <v>0</v>
      </c>
      <c r="D254" s="10">
        <v>0</v>
      </c>
      <c r="E254" s="10">
        <v>3</v>
      </c>
      <c r="F254" s="10">
        <v>0</v>
      </c>
      <c r="G254" s="10">
        <v>0</v>
      </c>
      <c r="H254" s="10">
        <v>0</v>
      </c>
      <c r="J254" s="7">
        <f t="shared" si="3"/>
        <v>1.1428571428571428</v>
      </c>
    </row>
    <row r="255" spans="1:10" ht="12.75">
      <c r="A255" s="2">
        <v>0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J255" s="7">
        <f t="shared" si="3"/>
        <v>0</v>
      </c>
    </row>
    <row r="256" spans="1:10" ht="12.75">
      <c r="A256" s="2">
        <v>4</v>
      </c>
      <c r="B256" s="10">
        <v>1</v>
      </c>
      <c r="C256" s="10">
        <v>3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J256" s="7">
        <f t="shared" si="3"/>
        <v>1.1428571428571428</v>
      </c>
    </row>
    <row r="257" spans="1:10" ht="12.75">
      <c r="A257" s="2">
        <v>0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J257" s="7">
        <f t="shared" si="3"/>
        <v>0</v>
      </c>
    </row>
    <row r="258" spans="1:8" ht="12.75">
      <c r="A258" s="2"/>
      <c r="B258" s="10"/>
      <c r="C258" s="10"/>
      <c r="D258" s="10"/>
      <c r="E258" s="10"/>
      <c r="F258" s="10"/>
      <c r="G258" s="10"/>
      <c r="H258" s="10"/>
    </row>
    <row r="259" spans="1:8" ht="12.75">
      <c r="A259" s="8">
        <f>AVERAGE(A2:A257)</f>
        <v>16.2626953125</v>
      </c>
      <c r="B259" s="8">
        <f aca="true" t="shared" si="4" ref="B259:H259">AVERAGE(B2:B257)</f>
        <v>1.982421875</v>
      </c>
      <c r="C259" s="8">
        <f t="shared" si="4"/>
        <v>2.58984375</v>
      </c>
      <c r="D259" s="8">
        <f t="shared" si="4"/>
        <v>1.015625</v>
      </c>
      <c r="E259" s="8">
        <f t="shared" si="4"/>
        <v>3.6865234375</v>
      </c>
      <c r="F259" s="8">
        <f t="shared" si="4"/>
        <v>1.421875</v>
      </c>
      <c r="G259" s="8">
        <f t="shared" si="4"/>
        <v>2.63671875</v>
      </c>
      <c r="H259" s="8">
        <f t="shared" si="4"/>
        <v>2.9296875</v>
      </c>
    </row>
    <row r="260" spans="1:8" ht="12.75">
      <c r="A260" s="8">
        <f>A259/A2*100</f>
        <v>66.37834821428571</v>
      </c>
      <c r="B260" s="8">
        <f aca="true" t="shared" si="5" ref="B260:H260">B259/B2*100</f>
        <v>66.08072916666666</v>
      </c>
      <c r="C260" s="8">
        <f t="shared" si="5"/>
        <v>86.328125</v>
      </c>
      <c r="D260" s="8">
        <f t="shared" si="5"/>
        <v>50.78125</v>
      </c>
      <c r="E260" s="8">
        <f t="shared" si="5"/>
        <v>81.92274305555556</v>
      </c>
      <c r="F260" s="8">
        <f t="shared" si="5"/>
        <v>71.09375</v>
      </c>
      <c r="G260" s="8">
        <f t="shared" si="5"/>
        <v>65.91796875</v>
      </c>
      <c r="H260" s="8">
        <f t="shared" si="5"/>
        <v>48.828125</v>
      </c>
    </row>
    <row r="261" spans="1:8" ht="12.75">
      <c r="A261" s="2"/>
      <c r="B261" s="10"/>
      <c r="C261" s="10"/>
      <c r="D261" s="10"/>
      <c r="E261" s="10"/>
      <c r="F261" s="10"/>
      <c r="G261" s="10"/>
      <c r="H261" s="10"/>
    </row>
    <row r="262" spans="1:8" ht="12.75">
      <c r="A262" s="2"/>
      <c r="B262" s="10"/>
      <c r="C262" s="10"/>
      <c r="D262" s="10"/>
      <c r="E262" s="10"/>
      <c r="F262" s="10"/>
      <c r="G262" s="10"/>
      <c r="H262" s="10"/>
    </row>
    <row r="263" spans="1:8" ht="12.75">
      <c r="A263" s="2"/>
      <c r="B263" s="10"/>
      <c r="C263" s="10"/>
      <c r="D263" s="10"/>
      <c r="E263" s="10"/>
      <c r="F263" s="10"/>
      <c r="G263" s="10"/>
      <c r="H263" s="10"/>
    </row>
    <row r="264" spans="1:8" ht="12.75">
      <c r="A264" s="2"/>
      <c r="B264" s="10"/>
      <c r="C264" s="10"/>
      <c r="D264" s="10"/>
      <c r="E264" s="10"/>
      <c r="F264" s="10"/>
      <c r="G264" s="10"/>
      <c r="H264" s="10"/>
    </row>
    <row r="265" spans="1:8" ht="12.75">
      <c r="A265" s="2"/>
      <c r="B265" s="10"/>
      <c r="C265" s="10"/>
      <c r="D265" s="10"/>
      <c r="E265" s="10"/>
      <c r="F265" s="10"/>
      <c r="G265" s="10"/>
      <c r="H265" s="10"/>
    </row>
    <row r="266" spans="1:8" ht="12.75">
      <c r="A266" s="2"/>
      <c r="B266" s="10"/>
      <c r="C266" s="10"/>
      <c r="D266" s="10"/>
      <c r="E266" s="10"/>
      <c r="F266" s="10"/>
      <c r="G266" s="10"/>
      <c r="H266" s="10"/>
    </row>
    <row r="267" spans="1:8" ht="12.75">
      <c r="A267" s="2"/>
      <c r="B267" s="10"/>
      <c r="C267" s="10"/>
      <c r="D267" s="10"/>
      <c r="E267" s="10"/>
      <c r="F267" s="10"/>
      <c r="G267" s="10"/>
      <c r="H267" s="10"/>
    </row>
    <row r="268" spans="1:8" ht="12.75">
      <c r="A268" s="2"/>
      <c r="B268" s="10"/>
      <c r="C268" s="10"/>
      <c r="D268" s="10"/>
      <c r="E268" s="10"/>
      <c r="F268" s="10"/>
      <c r="G268" s="10"/>
      <c r="H268" s="10"/>
    </row>
    <row r="269" spans="1:8" ht="12.75">
      <c r="A269" s="2"/>
      <c r="B269" s="10"/>
      <c r="C269" s="10"/>
      <c r="D269" s="10"/>
      <c r="E269" s="10"/>
      <c r="F269" s="10"/>
      <c r="G269" s="10"/>
      <c r="H269" s="10"/>
    </row>
    <row r="270" spans="1:8" ht="12.75">
      <c r="A270" s="2"/>
      <c r="B270" s="10"/>
      <c r="C270" s="10"/>
      <c r="D270" s="10"/>
      <c r="E270" s="10"/>
      <c r="F270" s="10"/>
      <c r="G270" s="10"/>
      <c r="H270" s="10"/>
    </row>
    <row r="271" spans="1:8" ht="12.75">
      <c r="A271" s="2"/>
      <c r="B271" s="10"/>
      <c r="C271" s="10"/>
      <c r="D271" s="10"/>
      <c r="E271" s="10"/>
      <c r="F271" s="10"/>
      <c r="G271" s="10"/>
      <c r="H271" s="10"/>
    </row>
    <row r="272" spans="1:8" ht="12.75">
      <c r="A272" s="2"/>
      <c r="B272" s="10"/>
      <c r="C272" s="10"/>
      <c r="D272" s="10"/>
      <c r="E272" s="10"/>
      <c r="F272" s="10"/>
      <c r="G272" s="10"/>
      <c r="H272" s="10"/>
    </row>
    <row r="273" spans="1:8" ht="12.75">
      <c r="A273" s="2"/>
      <c r="B273" s="10"/>
      <c r="C273" s="10"/>
      <c r="D273" s="10"/>
      <c r="E273" s="10"/>
      <c r="F273" s="10"/>
      <c r="G273" s="10"/>
      <c r="H273" s="10"/>
    </row>
    <row r="274" spans="1:8" ht="12.75">
      <c r="A274" s="2"/>
      <c r="B274" s="10"/>
      <c r="C274" s="10"/>
      <c r="D274" s="10"/>
      <c r="E274" s="10"/>
      <c r="F274" s="10"/>
      <c r="G274" s="10"/>
      <c r="H274" s="10"/>
    </row>
    <row r="275" spans="1:8" ht="12.75">
      <c r="A275" s="2"/>
      <c r="B275" s="10"/>
      <c r="C275" s="10"/>
      <c r="D275" s="10"/>
      <c r="E275" s="10"/>
      <c r="F275" s="10"/>
      <c r="G275" s="10"/>
      <c r="H275" s="10"/>
    </row>
    <row r="276" spans="1:8" ht="12.75">
      <c r="A276" s="2"/>
      <c r="B276" s="10"/>
      <c r="C276" s="10"/>
      <c r="D276" s="10"/>
      <c r="E276" s="10"/>
      <c r="F276" s="10"/>
      <c r="G276" s="10"/>
      <c r="H276" s="10"/>
    </row>
    <row r="277" spans="1:8" ht="12.75">
      <c r="A277" s="2"/>
      <c r="B277" s="10"/>
      <c r="C277" s="10"/>
      <c r="D277" s="10"/>
      <c r="E277" s="10"/>
      <c r="F277" s="10"/>
      <c r="G277" s="10"/>
      <c r="H277" s="10"/>
    </row>
    <row r="278" spans="1:8" ht="12.75">
      <c r="A278" s="2"/>
      <c r="B278" s="10"/>
      <c r="C278" s="10"/>
      <c r="D278" s="10"/>
      <c r="E278" s="10"/>
      <c r="F278" s="10"/>
      <c r="G278" s="10"/>
      <c r="H278" s="10"/>
    </row>
    <row r="279" spans="1:8" ht="12.75">
      <c r="A279" s="2"/>
      <c r="B279" s="10"/>
      <c r="C279" s="10"/>
      <c r="D279" s="10"/>
      <c r="E279" s="10"/>
      <c r="F279" s="10"/>
      <c r="G279" s="10"/>
      <c r="H279" s="10"/>
    </row>
    <row r="280" spans="1:8" ht="12.75">
      <c r="A280" s="2"/>
      <c r="B280" s="10"/>
      <c r="C280" s="10"/>
      <c r="D280" s="10"/>
      <c r="E280" s="10"/>
      <c r="F280" s="10"/>
      <c r="G280" s="10"/>
      <c r="H280" s="10"/>
    </row>
    <row r="281" spans="1:8" ht="12.75">
      <c r="A281" s="2"/>
      <c r="B281" s="10"/>
      <c r="C281" s="10"/>
      <c r="D281" s="10"/>
      <c r="E281" s="10"/>
      <c r="F281" s="10"/>
      <c r="G281" s="10"/>
      <c r="H281" s="10"/>
    </row>
    <row r="282" spans="1:8" ht="12.75">
      <c r="A282" s="2"/>
      <c r="B282" s="10"/>
      <c r="C282" s="10"/>
      <c r="D282" s="10"/>
      <c r="E282" s="10"/>
      <c r="F282" s="10"/>
      <c r="G282" s="10"/>
      <c r="H282" s="10"/>
    </row>
    <row r="283" spans="1:8" ht="12.75">
      <c r="A283" s="2"/>
      <c r="B283" s="10"/>
      <c r="C283" s="10"/>
      <c r="D283" s="10"/>
      <c r="E283" s="10"/>
      <c r="F283" s="10"/>
      <c r="G283" s="10"/>
      <c r="H283" s="10"/>
    </row>
    <row r="284" spans="1:8" ht="12.75">
      <c r="A284" s="2"/>
      <c r="B284" s="10"/>
      <c r="C284" s="10"/>
      <c r="D284" s="10"/>
      <c r="E284" s="10"/>
      <c r="F284" s="10"/>
      <c r="G284" s="10"/>
      <c r="H284" s="10"/>
    </row>
    <row r="285" spans="1:8" ht="12.75">
      <c r="A285" s="2"/>
      <c r="B285" s="10"/>
      <c r="C285" s="10"/>
      <c r="D285" s="10"/>
      <c r="E285" s="10"/>
      <c r="F285" s="10"/>
      <c r="G285" s="10"/>
      <c r="H285" s="10"/>
    </row>
    <row r="286" spans="1:8" ht="12.75">
      <c r="A286" s="2"/>
      <c r="B286" s="10"/>
      <c r="C286" s="10"/>
      <c r="D286" s="10"/>
      <c r="E286" s="10"/>
      <c r="F286" s="10"/>
      <c r="G286" s="10"/>
      <c r="H286" s="10"/>
    </row>
    <row r="287" spans="1:8" ht="12.75">
      <c r="A287" s="2"/>
      <c r="B287" s="10"/>
      <c r="C287" s="10"/>
      <c r="D287" s="10"/>
      <c r="E287" s="10"/>
      <c r="F287" s="10"/>
      <c r="G287" s="10"/>
      <c r="H287" s="10"/>
    </row>
    <row r="288" spans="1:8" ht="12.75">
      <c r="A288" s="2"/>
      <c r="B288" s="10"/>
      <c r="C288" s="10"/>
      <c r="D288" s="10"/>
      <c r="E288" s="10"/>
      <c r="F288" s="10"/>
      <c r="G288" s="10"/>
      <c r="H288" s="10"/>
    </row>
    <row r="289" spans="1:8" ht="12.75">
      <c r="A289" s="2"/>
      <c r="B289" s="10"/>
      <c r="C289" s="10"/>
      <c r="D289" s="10"/>
      <c r="E289" s="10"/>
      <c r="F289" s="10"/>
      <c r="G289" s="10"/>
      <c r="H289" s="10"/>
    </row>
    <row r="290" spans="1:8" ht="12.75">
      <c r="A290" s="2"/>
      <c r="B290" s="10"/>
      <c r="C290" s="10"/>
      <c r="D290" s="10"/>
      <c r="E290" s="10"/>
      <c r="F290" s="10"/>
      <c r="G290" s="10"/>
      <c r="H290" s="10"/>
    </row>
    <row r="291" spans="1:8" ht="12.75">
      <c r="A291" s="2"/>
      <c r="B291" s="10"/>
      <c r="C291" s="10"/>
      <c r="D291" s="10"/>
      <c r="E291" s="10"/>
      <c r="F291" s="10"/>
      <c r="G291" s="10"/>
      <c r="H291" s="10"/>
    </row>
    <row r="292" spans="1:8" ht="12.75">
      <c r="A292" s="2"/>
      <c r="B292" s="10"/>
      <c r="C292" s="10"/>
      <c r="D292" s="10"/>
      <c r="E292" s="10"/>
      <c r="F292" s="10"/>
      <c r="G292" s="10"/>
      <c r="H292" s="10"/>
    </row>
    <row r="293" spans="1:8" ht="12.75">
      <c r="A293" s="2"/>
      <c r="B293" s="10"/>
      <c r="C293" s="10"/>
      <c r="D293" s="10"/>
      <c r="E293" s="10"/>
      <c r="F293" s="10"/>
      <c r="G293" s="10"/>
      <c r="H293" s="10"/>
    </row>
    <row r="294" spans="1:8" ht="12.75">
      <c r="A294" s="2"/>
      <c r="B294" s="10"/>
      <c r="C294" s="10"/>
      <c r="D294" s="10"/>
      <c r="E294" s="10"/>
      <c r="F294" s="10"/>
      <c r="G294" s="10"/>
      <c r="H294" s="10"/>
    </row>
    <row r="295" spans="1:8" ht="12.75">
      <c r="A295" s="2"/>
      <c r="B295" s="10"/>
      <c r="C295" s="10"/>
      <c r="D295" s="10"/>
      <c r="E295" s="10"/>
      <c r="F295" s="10"/>
      <c r="G295" s="10"/>
      <c r="H295" s="10"/>
    </row>
    <row r="296" spans="1:8" ht="12.75">
      <c r="A296" s="2"/>
      <c r="B296" s="10"/>
      <c r="C296" s="10"/>
      <c r="D296" s="10"/>
      <c r="E296" s="10"/>
      <c r="F296" s="10"/>
      <c r="G296" s="10"/>
      <c r="H296" s="10"/>
    </row>
    <row r="297" spans="1:8" ht="12.75">
      <c r="A297" s="2"/>
      <c r="B297" s="10"/>
      <c r="C297" s="10"/>
      <c r="D297" s="10"/>
      <c r="E297" s="10"/>
      <c r="F297" s="10"/>
      <c r="G297" s="10"/>
      <c r="H297" s="10"/>
    </row>
    <row r="298" spans="1:8" ht="12.75">
      <c r="A298" s="2"/>
      <c r="B298" s="10"/>
      <c r="C298" s="10"/>
      <c r="D298" s="10"/>
      <c r="E298" s="10"/>
      <c r="F298" s="10"/>
      <c r="G298" s="10"/>
      <c r="H298" s="10"/>
    </row>
    <row r="299" spans="1:8" ht="12.75">
      <c r="A299" s="2"/>
      <c r="B299" s="10"/>
      <c r="C299" s="10"/>
      <c r="D299" s="10"/>
      <c r="E299" s="10"/>
      <c r="F299" s="10"/>
      <c r="G299" s="10"/>
      <c r="H299" s="10"/>
    </row>
    <row r="300" spans="1:8" ht="12.75">
      <c r="A300" s="2"/>
      <c r="B300" s="10"/>
      <c r="C300" s="10"/>
      <c r="D300" s="10"/>
      <c r="E300" s="10"/>
      <c r="F300" s="10"/>
      <c r="G300" s="10"/>
      <c r="H300" s="10"/>
    </row>
    <row r="301" spans="1:8" ht="12.75">
      <c r="A301" s="2"/>
      <c r="B301" s="10"/>
      <c r="C301" s="10"/>
      <c r="D301" s="10"/>
      <c r="E301" s="10"/>
      <c r="F301" s="10"/>
      <c r="G301" s="10"/>
      <c r="H301" s="10"/>
    </row>
    <row r="302" spans="1:8" ht="12.75">
      <c r="A302" s="2"/>
      <c r="B302" s="10"/>
      <c r="C302" s="10"/>
      <c r="D302" s="10"/>
      <c r="E302" s="10"/>
      <c r="F302" s="10"/>
      <c r="G302" s="10"/>
      <c r="H302" s="10"/>
    </row>
    <row r="303" spans="1:8" ht="12.75">
      <c r="A303" s="2"/>
      <c r="B303" s="10"/>
      <c r="C303" s="10"/>
      <c r="D303" s="10"/>
      <c r="E303" s="10"/>
      <c r="F303" s="10"/>
      <c r="G303" s="10"/>
      <c r="H303" s="10"/>
    </row>
    <row r="304" spans="1:8" ht="12.75">
      <c r="A304" s="2"/>
      <c r="B304" s="10"/>
      <c r="C304" s="10"/>
      <c r="D304" s="10"/>
      <c r="E304" s="10"/>
      <c r="F304" s="10"/>
      <c r="G304" s="10"/>
      <c r="H304" s="10"/>
    </row>
    <row r="305" spans="1:8" ht="12.75">
      <c r="A305" s="2"/>
      <c r="B305" s="10"/>
      <c r="C305" s="10"/>
      <c r="D305" s="10"/>
      <c r="E305" s="10"/>
      <c r="F305" s="10"/>
      <c r="G305" s="10"/>
      <c r="H305" s="10"/>
    </row>
    <row r="306" spans="1:8" ht="12.75">
      <c r="A306" s="2"/>
      <c r="B306" s="10"/>
      <c r="C306" s="10"/>
      <c r="D306" s="10"/>
      <c r="E306" s="10"/>
      <c r="F306" s="10"/>
      <c r="G306" s="10"/>
      <c r="H306" s="10"/>
    </row>
    <row r="307" spans="1:8" ht="12.75">
      <c r="A307" s="2"/>
      <c r="B307" s="10"/>
      <c r="C307" s="10"/>
      <c r="D307" s="10"/>
      <c r="E307" s="10"/>
      <c r="F307" s="10"/>
      <c r="G307" s="10"/>
      <c r="H307" s="10"/>
    </row>
    <row r="308" spans="1:8" ht="12.75">
      <c r="A308" s="2"/>
      <c r="B308" s="10"/>
      <c r="C308" s="10"/>
      <c r="D308" s="10"/>
      <c r="E308" s="10"/>
      <c r="F308" s="10"/>
      <c r="G308" s="10"/>
      <c r="H308" s="10"/>
    </row>
    <row r="309" spans="1:8" ht="12.75">
      <c r="A309" s="2"/>
      <c r="B309" s="10"/>
      <c r="C309" s="10"/>
      <c r="D309" s="10"/>
      <c r="E309" s="10"/>
      <c r="F309" s="10"/>
      <c r="G309" s="10"/>
      <c r="H309" s="10"/>
    </row>
    <row r="310" spans="1:8" ht="12.75">
      <c r="A310" s="2"/>
      <c r="B310" s="10"/>
      <c r="C310" s="10"/>
      <c r="D310" s="10"/>
      <c r="E310" s="10"/>
      <c r="F310" s="10"/>
      <c r="G310" s="10"/>
      <c r="H310" s="10"/>
    </row>
    <row r="311" spans="1:8" ht="12.75">
      <c r="A311" s="2"/>
      <c r="B311" s="10"/>
      <c r="C311" s="10"/>
      <c r="D311" s="10"/>
      <c r="E311" s="10"/>
      <c r="F311" s="10"/>
      <c r="G311" s="10"/>
      <c r="H311" s="10"/>
    </row>
    <row r="312" spans="1:8" ht="12.75">
      <c r="A312" s="2"/>
      <c r="B312" s="10"/>
      <c r="C312" s="10"/>
      <c r="D312" s="10"/>
      <c r="E312" s="10"/>
      <c r="F312" s="10"/>
      <c r="G312" s="10"/>
      <c r="H312" s="10"/>
    </row>
    <row r="313" spans="1:8" ht="12.75">
      <c r="A313" s="2"/>
      <c r="B313" s="10"/>
      <c r="C313" s="10"/>
      <c r="D313" s="10"/>
      <c r="E313" s="10"/>
      <c r="F313" s="10"/>
      <c r="G313" s="10"/>
      <c r="H313" s="10"/>
    </row>
    <row r="314" spans="1:8" ht="12.75">
      <c r="A314" s="2"/>
      <c r="B314" s="10"/>
      <c r="C314" s="10"/>
      <c r="D314" s="10"/>
      <c r="E314" s="10"/>
      <c r="F314" s="10"/>
      <c r="G314" s="10"/>
      <c r="H314" s="10"/>
    </row>
    <row r="315" spans="1:8" ht="12.75">
      <c r="A315" s="2"/>
      <c r="B315" s="10"/>
      <c r="C315" s="10"/>
      <c r="D315" s="10"/>
      <c r="E315" s="10"/>
      <c r="F315" s="10"/>
      <c r="G315" s="10"/>
      <c r="H315" s="10"/>
    </row>
    <row r="316" spans="1:8" ht="12.75">
      <c r="A316" s="2"/>
      <c r="B316" s="10"/>
      <c r="C316" s="10"/>
      <c r="D316" s="10"/>
      <c r="E316" s="10"/>
      <c r="F316" s="10"/>
      <c r="G316" s="10"/>
      <c r="H316" s="10"/>
    </row>
    <row r="317" spans="1:8" ht="12.75">
      <c r="A317" s="2"/>
      <c r="B317" s="10"/>
      <c r="C317" s="10"/>
      <c r="D317" s="10"/>
      <c r="E317" s="10"/>
      <c r="F317" s="10"/>
      <c r="G317" s="10"/>
      <c r="H317" s="10"/>
    </row>
    <row r="318" spans="1:8" ht="12.75">
      <c r="A318" s="2"/>
      <c r="B318" s="10"/>
      <c r="C318" s="10"/>
      <c r="D318" s="10"/>
      <c r="E318" s="10"/>
      <c r="F318" s="10"/>
      <c r="G318" s="10"/>
      <c r="H318" s="10"/>
    </row>
    <row r="319" spans="1:8" ht="12.75">
      <c r="A319" s="2"/>
      <c r="B319" s="10"/>
      <c r="C319" s="10"/>
      <c r="D319" s="10"/>
      <c r="E319" s="10"/>
      <c r="F319" s="10"/>
      <c r="G319" s="10"/>
      <c r="H319" s="10"/>
    </row>
    <row r="320" spans="1:8" ht="12.75">
      <c r="A320" s="2"/>
      <c r="B320" s="10"/>
      <c r="C320" s="10"/>
      <c r="D320" s="10"/>
      <c r="E320" s="10"/>
      <c r="F320" s="10"/>
      <c r="G320" s="10"/>
      <c r="H320" s="10"/>
    </row>
    <row r="321" spans="1:8" ht="12.75">
      <c r="A321" s="2"/>
      <c r="B321" s="10"/>
      <c r="C321" s="10"/>
      <c r="D321" s="10"/>
      <c r="E321" s="10"/>
      <c r="F321" s="10"/>
      <c r="G321" s="10"/>
      <c r="H321" s="10"/>
    </row>
    <row r="322" spans="1:8" ht="12.75">
      <c r="A322" s="2"/>
      <c r="B322" s="10"/>
      <c r="C322" s="10"/>
      <c r="D322" s="10"/>
      <c r="E322" s="10"/>
      <c r="F322" s="10"/>
      <c r="G322" s="10"/>
      <c r="H322" s="10"/>
    </row>
    <row r="323" spans="1:8" ht="12.75">
      <c r="A323" s="2"/>
      <c r="B323" s="10"/>
      <c r="C323" s="10"/>
      <c r="D323" s="10"/>
      <c r="E323" s="10"/>
      <c r="F323" s="10"/>
      <c r="G323" s="10"/>
      <c r="H323" s="10"/>
    </row>
    <row r="324" spans="1:8" ht="12.75">
      <c r="A324" s="2"/>
      <c r="B324" s="10"/>
      <c r="C324" s="10"/>
      <c r="D324" s="10"/>
      <c r="E324" s="10"/>
      <c r="F324" s="10"/>
      <c r="G324" s="10"/>
      <c r="H324" s="10"/>
    </row>
    <row r="325" spans="1:8" ht="12.75">
      <c r="A325" s="2"/>
      <c r="B325" s="10"/>
      <c r="C325" s="10"/>
      <c r="D325" s="10"/>
      <c r="E325" s="10"/>
      <c r="F325" s="10"/>
      <c r="G325" s="10"/>
      <c r="H325" s="10"/>
    </row>
    <row r="326" spans="1:8" ht="12.75">
      <c r="A326" s="2"/>
      <c r="B326" s="10"/>
      <c r="C326" s="10"/>
      <c r="D326" s="10"/>
      <c r="E326" s="10"/>
      <c r="F326" s="10"/>
      <c r="G326" s="10"/>
      <c r="H326" s="10"/>
    </row>
    <row r="327" spans="1:8" ht="12.75">
      <c r="A327" s="2"/>
      <c r="B327" s="10"/>
      <c r="C327" s="10"/>
      <c r="D327" s="10"/>
      <c r="E327" s="10"/>
      <c r="F327" s="10"/>
      <c r="G327" s="10"/>
      <c r="H327" s="10"/>
    </row>
    <row r="328" spans="1:8" ht="12.75">
      <c r="A328" s="2"/>
      <c r="B328" s="10"/>
      <c r="C328" s="10"/>
      <c r="D328" s="10"/>
      <c r="E328" s="10"/>
      <c r="F328" s="10"/>
      <c r="G328" s="10"/>
      <c r="H328" s="10"/>
    </row>
    <row r="329" spans="1:8" ht="12.75">
      <c r="A329" s="2"/>
      <c r="B329" s="10"/>
      <c r="C329" s="10"/>
      <c r="D329" s="10"/>
      <c r="E329" s="10"/>
      <c r="F329" s="10"/>
      <c r="G329" s="10"/>
      <c r="H329" s="10"/>
    </row>
    <row r="330" spans="1:8" ht="12.75">
      <c r="A330" s="2"/>
      <c r="B330" s="10"/>
      <c r="C330" s="10"/>
      <c r="D330" s="10"/>
      <c r="E330" s="10"/>
      <c r="F330" s="10"/>
      <c r="G330" s="10"/>
      <c r="H330" s="10"/>
    </row>
    <row r="331" spans="1:8" ht="12.75">
      <c r="A331" s="2"/>
      <c r="B331" s="10"/>
      <c r="C331" s="10"/>
      <c r="D331" s="10"/>
      <c r="E331" s="10"/>
      <c r="F331" s="10"/>
      <c r="G331" s="10"/>
      <c r="H331" s="10"/>
    </row>
    <row r="332" spans="1:8" ht="12.75">
      <c r="A332" s="2"/>
      <c r="B332" s="10"/>
      <c r="C332" s="10"/>
      <c r="D332" s="10"/>
      <c r="E332" s="10"/>
      <c r="F332" s="10"/>
      <c r="G332" s="10"/>
      <c r="H332" s="10"/>
    </row>
    <row r="333" spans="1:8" ht="12.75">
      <c r="A333" s="2"/>
      <c r="B333" s="10"/>
      <c r="C333" s="10"/>
      <c r="D333" s="10"/>
      <c r="E333" s="10"/>
      <c r="F333" s="10"/>
      <c r="G333" s="10"/>
      <c r="H333" s="10"/>
    </row>
    <row r="334" spans="1:8" ht="12.75">
      <c r="A334" s="2"/>
      <c r="B334" s="10"/>
      <c r="C334" s="10"/>
      <c r="D334" s="10"/>
      <c r="E334" s="10"/>
      <c r="F334" s="10"/>
      <c r="G334" s="10"/>
      <c r="H334" s="10"/>
    </row>
    <row r="335" spans="1:8" ht="12.75">
      <c r="A335" s="2"/>
      <c r="B335" s="10"/>
      <c r="C335" s="10"/>
      <c r="D335" s="10"/>
      <c r="E335" s="10"/>
      <c r="F335" s="10"/>
      <c r="G335" s="10"/>
      <c r="H335" s="10"/>
    </row>
    <row r="336" spans="1:8" ht="12.75">
      <c r="A336" s="2"/>
      <c r="B336" s="10"/>
      <c r="C336" s="10"/>
      <c r="D336" s="10"/>
      <c r="E336" s="10"/>
      <c r="F336" s="10"/>
      <c r="G336" s="10"/>
      <c r="H336" s="10"/>
    </row>
    <row r="337" spans="1:8" ht="12.75">
      <c r="A337" s="2"/>
      <c r="B337" s="10"/>
      <c r="C337" s="10"/>
      <c r="D337" s="10"/>
      <c r="E337" s="10"/>
      <c r="F337" s="10"/>
      <c r="G337" s="10"/>
      <c r="H337" s="10"/>
    </row>
    <row r="338" spans="1:8" ht="12.75">
      <c r="A338" s="2"/>
      <c r="B338" s="10"/>
      <c r="C338" s="10"/>
      <c r="D338" s="10"/>
      <c r="E338" s="10"/>
      <c r="F338" s="10"/>
      <c r="G338" s="10"/>
      <c r="H338" s="10"/>
    </row>
    <row r="339" spans="1:8" ht="12.75">
      <c r="A339" s="2"/>
      <c r="B339" s="10"/>
      <c r="C339" s="10"/>
      <c r="D339" s="10"/>
      <c r="E339" s="10"/>
      <c r="F339" s="10"/>
      <c r="G339" s="10"/>
      <c r="H339" s="10"/>
    </row>
    <row r="340" spans="1:8" ht="12.75">
      <c r="A340" s="2"/>
      <c r="B340" s="10"/>
      <c r="C340" s="10"/>
      <c r="D340" s="10"/>
      <c r="E340" s="10"/>
      <c r="F340" s="10"/>
      <c r="G340" s="10"/>
      <c r="H340" s="10"/>
    </row>
    <row r="341" spans="1:8" ht="12.75">
      <c r="A341" s="2"/>
      <c r="B341" s="10"/>
      <c r="C341" s="10"/>
      <c r="D341" s="10"/>
      <c r="E341" s="10"/>
      <c r="F341" s="10"/>
      <c r="G341" s="10"/>
      <c r="H341" s="10"/>
    </row>
    <row r="342" spans="1:8" ht="12.75">
      <c r="A342" s="2"/>
      <c r="B342" s="10"/>
      <c r="C342" s="10"/>
      <c r="D342" s="10"/>
      <c r="E342" s="10"/>
      <c r="F342" s="10"/>
      <c r="G342" s="10"/>
      <c r="H342" s="10"/>
    </row>
    <row r="343" spans="1:8" ht="12.75">
      <c r="A343" s="2"/>
      <c r="B343" s="10"/>
      <c r="C343" s="10"/>
      <c r="D343" s="10"/>
      <c r="E343" s="10"/>
      <c r="F343" s="10"/>
      <c r="G343" s="10"/>
      <c r="H343" s="10"/>
    </row>
    <row r="344" spans="1:8" ht="12.75">
      <c r="A344" s="2"/>
      <c r="B344" s="10"/>
      <c r="C344" s="10"/>
      <c r="D344" s="10"/>
      <c r="E344" s="10"/>
      <c r="F344" s="10"/>
      <c r="G344" s="10"/>
      <c r="H344" s="10"/>
    </row>
    <row r="345" spans="1:8" ht="12.75">
      <c r="A345" s="2"/>
      <c r="B345" s="10"/>
      <c r="C345" s="10"/>
      <c r="D345" s="10"/>
      <c r="E345" s="10"/>
      <c r="F345" s="10"/>
      <c r="G345" s="10"/>
      <c r="H345" s="10"/>
    </row>
    <row r="346" spans="1:8" ht="12.75">
      <c r="A346" s="2"/>
      <c r="B346" s="10"/>
      <c r="C346" s="10"/>
      <c r="D346" s="10"/>
      <c r="E346" s="10"/>
      <c r="F346" s="10"/>
      <c r="G346" s="10"/>
      <c r="H346" s="10"/>
    </row>
    <row r="347" spans="1:8" ht="12.75">
      <c r="A347" s="2"/>
      <c r="B347" s="10"/>
      <c r="C347" s="10"/>
      <c r="D347" s="10"/>
      <c r="E347" s="10"/>
      <c r="F347" s="10"/>
      <c r="G347" s="10"/>
      <c r="H347" s="10"/>
    </row>
    <row r="348" spans="1:8" ht="12.75">
      <c r="A348" s="2"/>
      <c r="B348" s="10"/>
      <c r="C348" s="10"/>
      <c r="D348" s="10"/>
      <c r="E348" s="10"/>
      <c r="F348" s="10"/>
      <c r="G348" s="10"/>
      <c r="H348" s="10"/>
    </row>
    <row r="349" spans="1:8" ht="12.75">
      <c r="A349" s="2"/>
      <c r="B349" s="10"/>
      <c r="C349" s="10"/>
      <c r="D349" s="10"/>
      <c r="E349" s="10"/>
      <c r="F349" s="10"/>
      <c r="G349" s="10"/>
      <c r="H349" s="10"/>
    </row>
    <row r="350" spans="1:8" ht="12.75">
      <c r="A350" s="2"/>
      <c r="B350" s="10"/>
      <c r="C350" s="10"/>
      <c r="D350" s="10"/>
      <c r="E350" s="10"/>
      <c r="F350" s="10"/>
      <c r="G350" s="10"/>
      <c r="H350" s="10"/>
    </row>
    <row r="351" spans="1:8" ht="12.75">
      <c r="A351" s="2"/>
      <c r="B351" s="10"/>
      <c r="C351" s="10"/>
      <c r="D351" s="10"/>
      <c r="E351" s="10"/>
      <c r="F351" s="10"/>
      <c r="G351" s="10"/>
      <c r="H351" s="10"/>
    </row>
    <row r="352" spans="1:8" ht="12.75">
      <c r="A352" s="2"/>
      <c r="B352" s="10"/>
      <c r="C352" s="10"/>
      <c r="D352" s="10"/>
      <c r="E352" s="10"/>
      <c r="F352" s="10"/>
      <c r="G352" s="10"/>
      <c r="H352" s="10"/>
    </row>
    <row r="353" spans="1:8" ht="12.75">
      <c r="A353" s="2"/>
      <c r="B353" s="10"/>
      <c r="C353" s="10"/>
      <c r="D353" s="10"/>
      <c r="E353" s="10"/>
      <c r="F353" s="10"/>
      <c r="G353" s="10"/>
      <c r="H353" s="10"/>
    </row>
    <row r="354" spans="1:8" ht="12.75">
      <c r="A354" s="2"/>
      <c r="B354" s="10"/>
      <c r="C354" s="10"/>
      <c r="D354" s="10"/>
      <c r="E354" s="10"/>
      <c r="F354" s="10"/>
      <c r="G354" s="10"/>
      <c r="H354" s="10"/>
    </row>
    <row r="355" spans="1:8" ht="12.75">
      <c r="A355" s="2"/>
      <c r="B355" s="10"/>
      <c r="C355" s="10"/>
      <c r="D355" s="10"/>
      <c r="E355" s="10"/>
      <c r="F355" s="10"/>
      <c r="G355" s="10"/>
      <c r="H355" s="10"/>
    </row>
    <row r="356" spans="1:8" ht="12.75">
      <c r="A356" s="2"/>
      <c r="B356" s="10"/>
      <c r="C356" s="10"/>
      <c r="D356" s="10"/>
      <c r="E356" s="10"/>
      <c r="F356" s="10"/>
      <c r="G356" s="10"/>
      <c r="H356" s="10"/>
    </row>
    <row r="357" spans="1:8" ht="12.75">
      <c r="A357" s="2"/>
      <c r="B357" s="10"/>
      <c r="C357" s="10"/>
      <c r="D357" s="10"/>
      <c r="E357" s="10"/>
      <c r="F357" s="10"/>
      <c r="G357" s="10"/>
      <c r="H357" s="10"/>
    </row>
    <row r="358" spans="1:8" ht="12.75">
      <c r="A358" s="2"/>
      <c r="B358" s="10"/>
      <c r="C358" s="10"/>
      <c r="D358" s="10"/>
      <c r="E358" s="10"/>
      <c r="F358" s="10"/>
      <c r="G358" s="10"/>
      <c r="H358" s="10"/>
    </row>
    <row r="359" spans="1:8" ht="12.75">
      <c r="A359" s="2"/>
      <c r="B359" s="10"/>
      <c r="C359" s="10"/>
      <c r="D359" s="10"/>
      <c r="E359" s="10"/>
      <c r="F359" s="10"/>
      <c r="G359" s="10"/>
      <c r="H359" s="10"/>
    </row>
    <row r="360" spans="1:8" ht="12.75">
      <c r="A360" s="2"/>
      <c r="B360" s="10"/>
      <c r="C360" s="10"/>
      <c r="D360" s="10"/>
      <c r="E360" s="10"/>
      <c r="F360" s="10"/>
      <c r="G360" s="10"/>
      <c r="H360" s="10"/>
    </row>
    <row r="361" spans="1:8" ht="12.75">
      <c r="A361" s="2"/>
      <c r="B361" s="10"/>
      <c r="C361" s="10"/>
      <c r="D361" s="10"/>
      <c r="E361" s="10"/>
      <c r="F361" s="10"/>
      <c r="G361" s="10"/>
      <c r="H361" s="10"/>
    </row>
    <row r="362" spans="1:8" ht="12.75">
      <c r="A362" s="2"/>
      <c r="B362" s="10"/>
      <c r="C362" s="10"/>
      <c r="D362" s="10"/>
      <c r="E362" s="10"/>
      <c r="F362" s="10"/>
      <c r="G362" s="10"/>
      <c r="H362" s="10"/>
    </row>
    <row r="363" spans="1:8" ht="12.75">
      <c r="A363" s="2"/>
      <c r="B363" s="10"/>
      <c r="C363" s="10"/>
      <c r="D363" s="10"/>
      <c r="E363" s="10"/>
      <c r="F363" s="10"/>
      <c r="G363" s="10"/>
      <c r="H363" s="10"/>
    </row>
    <row r="364" spans="1:8" ht="12.75">
      <c r="A364" s="2"/>
      <c r="B364" s="10"/>
      <c r="C364" s="10"/>
      <c r="D364" s="10"/>
      <c r="E364" s="10"/>
      <c r="F364" s="10"/>
      <c r="G364" s="10"/>
      <c r="H364" s="10"/>
    </row>
    <row r="365" spans="1:8" ht="12.75">
      <c r="A365" s="2"/>
      <c r="B365" s="10"/>
      <c r="C365" s="10"/>
      <c r="D365" s="10"/>
      <c r="E365" s="10"/>
      <c r="F365" s="10"/>
      <c r="G365" s="10"/>
      <c r="H365" s="10"/>
    </row>
    <row r="366" spans="1:8" ht="12.75">
      <c r="A366" s="2"/>
      <c r="B366" s="10"/>
      <c r="C366" s="10"/>
      <c r="D366" s="10"/>
      <c r="E366" s="10"/>
      <c r="F366" s="10"/>
      <c r="G366" s="10"/>
      <c r="H366" s="10"/>
    </row>
    <row r="367" spans="1:8" ht="12.75">
      <c r="A367" s="2"/>
      <c r="B367" s="10"/>
      <c r="C367" s="10"/>
      <c r="D367" s="10"/>
      <c r="E367" s="10"/>
      <c r="F367" s="10"/>
      <c r="G367" s="10"/>
      <c r="H367" s="10"/>
    </row>
    <row r="368" spans="1:8" ht="12.75">
      <c r="A368" s="2"/>
      <c r="B368" s="10"/>
      <c r="C368" s="10"/>
      <c r="D368" s="10"/>
      <c r="E368" s="10"/>
      <c r="F368" s="10"/>
      <c r="G368" s="10"/>
      <c r="H368" s="10"/>
    </row>
    <row r="369" spans="1:8" ht="12.75">
      <c r="A369" s="2"/>
      <c r="B369" s="10"/>
      <c r="C369" s="10"/>
      <c r="D369" s="10"/>
      <c r="E369" s="10"/>
      <c r="F369" s="10"/>
      <c r="G369" s="10"/>
      <c r="H369" s="10"/>
    </row>
    <row r="370" spans="1:8" ht="12.75">
      <c r="A370" s="2"/>
      <c r="B370" s="10"/>
      <c r="C370" s="10"/>
      <c r="D370" s="10"/>
      <c r="E370" s="10"/>
      <c r="F370" s="10"/>
      <c r="G370" s="10"/>
      <c r="H370" s="10"/>
    </row>
    <row r="371" spans="1:8" ht="12.75">
      <c r="A371" s="2"/>
      <c r="B371" s="10"/>
      <c r="C371" s="10"/>
      <c r="D371" s="10"/>
      <c r="E371" s="10"/>
      <c r="F371" s="10"/>
      <c r="G371" s="10"/>
      <c r="H371" s="10"/>
    </row>
    <row r="372" spans="1:8" ht="12.75">
      <c r="A372" s="2"/>
      <c r="B372" s="10"/>
      <c r="C372" s="10"/>
      <c r="D372" s="10"/>
      <c r="E372" s="10"/>
      <c r="F372" s="10"/>
      <c r="G372" s="10"/>
      <c r="H372" s="10"/>
    </row>
    <row r="373" spans="1:8" ht="12.75">
      <c r="A373" s="2"/>
      <c r="B373" s="10"/>
      <c r="C373" s="10"/>
      <c r="D373" s="10"/>
      <c r="E373" s="10"/>
      <c r="F373" s="10"/>
      <c r="G373" s="10"/>
      <c r="H373" s="10"/>
    </row>
    <row r="374" spans="1:8" ht="12.75">
      <c r="A374" s="2"/>
      <c r="B374" s="10"/>
      <c r="C374" s="10"/>
      <c r="D374" s="10"/>
      <c r="E374" s="10"/>
      <c r="F374" s="10"/>
      <c r="G374" s="10"/>
      <c r="H374" s="10"/>
    </row>
    <row r="375" spans="1:8" ht="12.75">
      <c r="A375" s="2"/>
      <c r="B375" s="10"/>
      <c r="C375" s="10"/>
      <c r="D375" s="10"/>
      <c r="E375" s="10"/>
      <c r="F375" s="10"/>
      <c r="G375" s="10"/>
      <c r="H375" s="10"/>
    </row>
    <row r="376" spans="1:8" ht="12.75">
      <c r="A376" s="2"/>
      <c r="B376" s="10"/>
      <c r="C376" s="10"/>
      <c r="D376" s="10"/>
      <c r="E376" s="10"/>
      <c r="F376" s="10"/>
      <c r="G376" s="10"/>
      <c r="H376" s="10"/>
    </row>
    <row r="377" spans="1:8" ht="12.75">
      <c r="A377" s="2"/>
      <c r="B377" s="10"/>
      <c r="C377" s="10"/>
      <c r="D377" s="10"/>
      <c r="E377" s="10"/>
      <c r="F377" s="10"/>
      <c r="G377" s="10"/>
      <c r="H377" s="10"/>
    </row>
    <row r="378" spans="1:8" ht="12.75">
      <c r="A378" s="2"/>
      <c r="B378" s="10"/>
      <c r="C378" s="10"/>
      <c r="D378" s="10"/>
      <c r="E378" s="10"/>
      <c r="F378" s="10"/>
      <c r="G378" s="10"/>
      <c r="H378" s="10"/>
    </row>
    <row r="379" spans="1:8" ht="12.75">
      <c r="A379" s="2"/>
      <c r="B379" s="10"/>
      <c r="C379" s="10"/>
      <c r="D379" s="10"/>
      <c r="E379" s="10"/>
      <c r="F379" s="10"/>
      <c r="G379" s="10"/>
      <c r="H379" s="10"/>
    </row>
    <row r="380" spans="1:8" ht="12.75">
      <c r="A380" s="2"/>
      <c r="B380" s="10"/>
      <c r="C380" s="10"/>
      <c r="D380" s="10"/>
      <c r="E380" s="10"/>
      <c r="F380" s="10"/>
      <c r="G380" s="10"/>
      <c r="H380" s="10"/>
    </row>
    <row r="381" spans="1:8" ht="12.75">
      <c r="A381" s="2"/>
      <c r="B381" s="10"/>
      <c r="C381" s="10"/>
      <c r="D381" s="10"/>
      <c r="E381" s="10"/>
      <c r="F381" s="10"/>
      <c r="G381" s="10"/>
      <c r="H381" s="10"/>
    </row>
    <row r="382" spans="1:8" ht="12.75">
      <c r="A382" s="2"/>
      <c r="B382" s="10"/>
      <c r="C382" s="10"/>
      <c r="D382" s="10"/>
      <c r="E382" s="10"/>
      <c r="F382" s="10"/>
      <c r="G382" s="10"/>
      <c r="H382" s="10"/>
    </row>
    <row r="383" spans="1:8" ht="12.75">
      <c r="A383" s="2"/>
      <c r="B383" s="10"/>
      <c r="C383" s="10"/>
      <c r="D383" s="10"/>
      <c r="E383" s="10"/>
      <c r="F383" s="10"/>
      <c r="G383" s="10"/>
      <c r="H383" s="10"/>
    </row>
    <row r="384" spans="1:8" ht="12.75">
      <c r="A384" s="2"/>
      <c r="B384" s="10"/>
      <c r="C384" s="10"/>
      <c r="D384" s="10"/>
      <c r="E384" s="10"/>
      <c r="F384" s="10"/>
      <c r="G384" s="10"/>
      <c r="H384" s="10"/>
    </row>
    <row r="385" spans="1:8" ht="12.75">
      <c r="A385" s="2"/>
      <c r="B385" s="10"/>
      <c r="C385" s="10"/>
      <c r="D385" s="10"/>
      <c r="E385" s="10"/>
      <c r="F385" s="10"/>
      <c r="G385" s="10"/>
      <c r="H385" s="10"/>
    </row>
    <row r="386" spans="1:8" ht="12.75">
      <c r="A386" s="2"/>
      <c r="B386" s="10"/>
      <c r="C386" s="10"/>
      <c r="D386" s="10"/>
      <c r="E386" s="10"/>
      <c r="F386" s="10"/>
      <c r="G386" s="10"/>
      <c r="H386" s="10"/>
    </row>
    <row r="387" spans="1:8" ht="12.75">
      <c r="A387" s="2"/>
      <c r="B387" s="10"/>
      <c r="C387" s="10"/>
      <c r="D387" s="10"/>
      <c r="E387" s="10"/>
      <c r="F387" s="10"/>
      <c r="G387" s="10"/>
      <c r="H387" s="10"/>
    </row>
    <row r="388" spans="1:8" ht="12.75">
      <c r="A388" s="2"/>
      <c r="B388" s="10"/>
      <c r="C388" s="10"/>
      <c r="D388" s="10"/>
      <c r="E388" s="10"/>
      <c r="F388" s="10"/>
      <c r="G388" s="10"/>
      <c r="H388" s="10"/>
    </row>
    <row r="389" spans="1:8" ht="12.75">
      <c r="A389" s="2"/>
      <c r="B389" s="10"/>
      <c r="C389" s="10"/>
      <c r="D389" s="10"/>
      <c r="E389" s="10"/>
      <c r="F389" s="10"/>
      <c r="G389" s="10"/>
      <c r="H389" s="10"/>
    </row>
    <row r="390" spans="1:8" ht="12.75">
      <c r="A390" s="2"/>
      <c r="B390" s="10"/>
      <c r="C390" s="10"/>
      <c r="D390" s="10"/>
      <c r="E390" s="10"/>
      <c r="F390" s="10"/>
      <c r="G390" s="10"/>
      <c r="H390" s="10"/>
    </row>
    <row r="391" spans="1:8" ht="12.75">
      <c r="A391" s="2"/>
      <c r="B391" s="10"/>
      <c r="C391" s="10"/>
      <c r="D391" s="10"/>
      <c r="E391" s="10"/>
      <c r="F391" s="10"/>
      <c r="G391" s="10"/>
      <c r="H391" s="10"/>
    </row>
    <row r="392" spans="1:8" ht="12.75">
      <c r="A392" s="2"/>
      <c r="B392" s="10"/>
      <c r="C392" s="10"/>
      <c r="D392" s="10"/>
      <c r="E392" s="10"/>
      <c r="F392" s="10"/>
      <c r="G392" s="10"/>
      <c r="H392" s="10"/>
    </row>
    <row r="393" spans="1:8" ht="12.75">
      <c r="A393" s="2"/>
      <c r="B393" s="10"/>
      <c r="C393" s="10"/>
      <c r="D393" s="10"/>
      <c r="E393" s="10"/>
      <c r="F393" s="10"/>
      <c r="G393" s="10"/>
      <c r="H393" s="10"/>
    </row>
    <row r="394" spans="1:8" ht="12.75">
      <c r="A394" s="2"/>
      <c r="B394" s="10"/>
      <c r="C394" s="10"/>
      <c r="D394" s="10"/>
      <c r="E394" s="10"/>
      <c r="F394" s="10"/>
      <c r="G394" s="10"/>
      <c r="H394" s="10"/>
    </row>
    <row r="395" spans="1:8" ht="12.75">
      <c r="A395" s="2"/>
      <c r="B395" s="10"/>
      <c r="C395" s="10"/>
      <c r="D395" s="10"/>
      <c r="E395" s="10"/>
      <c r="F395" s="10"/>
      <c r="G395" s="10"/>
      <c r="H395" s="10"/>
    </row>
    <row r="396" spans="1:8" ht="12.75">
      <c r="A396" s="2"/>
      <c r="B396" s="10"/>
      <c r="C396" s="10"/>
      <c r="D396" s="10"/>
      <c r="E396" s="10"/>
      <c r="F396" s="10"/>
      <c r="G396" s="10"/>
      <c r="H396" s="10"/>
    </row>
    <row r="397" spans="1:8" ht="12.75">
      <c r="A397" s="2"/>
      <c r="B397" s="10"/>
      <c r="C397" s="10"/>
      <c r="D397" s="10"/>
      <c r="E397" s="10"/>
      <c r="F397" s="10"/>
      <c r="G397" s="10"/>
      <c r="H397" s="10"/>
    </row>
    <row r="398" spans="1:8" ht="12.75">
      <c r="A398" s="2"/>
      <c r="B398" s="10"/>
      <c r="C398" s="10"/>
      <c r="D398" s="10"/>
      <c r="E398" s="10"/>
      <c r="F398" s="10"/>
      <c r="G398" s="10"/>
      <c r="H398" s="10"/>
    </row>
    <row r="399" spans="1:8" ht="12.75">
      <c r="A399" s="2"/>
      <c r="B399" s="10"/>
      <c r="C399" s="10"/>
      <c r="D399" s="10"/>
      <c r="E399" s="10"/>
      <c r="F399" s="10"/>
      <c r="G399" s="10"/>
      <c r="H399" s="10"/>
    </row>
    <row r="400" spans="1:8" ht="12.75">
      <c r="A400" s="2"/>
      <c r="B400" s="10"/>
      <c r="C400" s="10"/>
      <c r="D400" s="10"/>
      <c r="E400" s="10"/>
      <c r="F400" s="10"/>
      <c r="G400" s="10"/>
      <c r="H400" s="10"/>
    </row>
    <row r="401" spans="1:8" ht="12.75">
      <c r="A401" s="2"/>
      <c r="B401" s="10"/>
      <c r="C401" s="10"/>
      <c r="D401" s="10"/>
      <c r="E401" s="10"/>
      <c r="F401" s="10"/>
      <c r="G401" s="10"/>
      <c r="H401" s="10"/>
    </row>
    <row r="402" spans="1:8" ht="12.75">
      <c r="A402" s="2"/>
      <c r="B402" s="10"/>
      <c r="C402" s="10"/>
      <c r="D402" s="10"/>
      <c r="E402" s="10"/>
      <c r="F402" s="10"/>
      <c r="G402" s="10"/>
      <c r="H402" s="10"/>
    </row>
    <row r="403" spans="1:8" ht="12.75">
      <c r="A403" s="2"/>
      <c r="B403" s="10"/>
      <c r="C403" s="10"/>
      <c r="D403" s="10"/>
      <c r="E403" s="10"/>
      <c r="F403" s="10"/>
      <c r="G403" s="10"/>
      <c r="H403" s="10"/>
    </row>
    <row r="404" spans="1:8" ht="12.75">
      <c r="A404" s="2"/>
      <c r="B404" s="10"/>
      <c r="C404" s="10"/>
      <c r="D404" s="10"/>
      <c r="E404" s="10"/>
      <c r="F404" s="10"/>
      <c r="G404" s="10"/>
      <c r="H404" s="10"/>
    </row>
    <row r="405" spans="1:8" ht="12.75">
      <c r="A405" s="2"/>
      <c r="B405" s="10"/>
      <c r="C405" s="10"/>
      <c r="D405" s="10"/>
      <c r="E405" s="10"/>
      <c r="F405" s="10"/>
      <c r="G405" s="10"/>
      <c r="H405" s="10"/>
    </row>
    <row r="406" spans="1:8" ht="12.75">
      <c r="A406" s="2"/>
      <c r="B406" s="10"/>
      <c r="C406" s="10"/>
      <c r="D406" s="10"/>
      <c r="E406" s="10"/>
      <c r="F406" s="10"/>
      <c r="G406" s="10"/>
      <c r="H406" s="10"/>
    </row>
    <row r="407" spans="1:8" ht="12.75">
      <c r="A407" s="2"/>
      <c r="B407" s="10"/>
      <c r="C407" s="10"/>
      <c r="D407" s="10"/>
      <c r="E407" s="10"/>
      <c r="F407" s="10"/>
      <c r="G407" s="10"/>
      <c r="H407" s="10"/>
    </row>
    <row r="408" spans="1:8" ht="12.75">
      <c r="A408" s="2"/>
      <c r="B408" s="10"/>
      <c r="C408" s="10"/>
      <c r="D408" s="10"/>
      <c r="E408" s="10"/>
      <c r="F408" s="10"/>
      <c r="G408" s="10"/>
      <c r="H408" s="10"/>
    </row>
    <row r="409" spans="1:8" ht="12.75">
      <c r="A409" s="2"/>
      <c r="B409" s="10"/>
      <c r="C409" s="10"/>
      <c r="D409" s="10"/>
      <c r="E409" s="10"/>
      <c r="F409" s="10"/>
      <c r="G409" s="10"/>
      <c r="H409" s="10"/>
    </row>
    <row r="410" spans="1:8" ht="12.75">
      <c r="A410" s="2"/>
      <c r="B410" s="10"/>
      <c r="C410" s="10"/>
      <c r="D410" s="10"/>
      <c r="E410" s="10"/>
      <c r="F410" s="10"/>
      <c r="G410" s="10"/>
      <c r="H410" s="10"/>
    </row>
    <row r="411" spans="1:8" ht="12.75">
      <c r="A411" s="2"/>
      <c r="B411" s="10"/>
      <c r="C411" s="10"/>
      <c r="D411" s="10"/>
      <c r="E411" s="10"/>
      <c r="F411" s="10"/>
      <c r="G411" s="10"/>
      <c r="H411" s="10"/>
    </row>
    <row r="412" spans="1:8" ht="12.75">
      <c r="A412" s="2"/>
      <c r="B412" s="10"/>
      <c r="C412" s="10"/>
      <c r="D412" s="10"/>
      <c r="E412" s="10"/>
      <c r="F412" s="10"/>
      <c r="G412" s="10"/>
      <c r="H412" s="10"/>
    </row>
    <row r="413" spans="1:8" ht="12.75">
      <c r="A413" s="2"/>
      <c r="B413" s="10"/>
      <c r="C413" s="10"/>
      <c r="D413" s="10"/>
      <c r="E413" s="10"/>
      <c r="F413" s="10"/>
      <c r="G413" s="10"/>
      <c r="H413" s="10"/>
    </row>
    <row r="414" spans="1:8" ht="12.75">
      <c r="A414" s="2"/>
      <c r="B414" s="10"/>
      <c r="C414" s="10"/>
      <c r="D414" s="10"/>
      <c r="E414" s="10"/>
      <c r="F414" s="10"/>
      <c r="G414" s="10"/>
      <c r="H414" s="10"/>
    </row>
    <row r="415" spans="1:8" ht="12.75">
      <c r="A415" s="2"/>
      <c r="B415" s="10"/>
      <c r="C415" s="10"/>
      <c r="D415" s="10"/>
      <c r="E415" s="10"/>
      <c r="F415" s="10"/>
      <c r="G415" s="10"/>
      <c r="H415" s="10"/>
    </row>
    <row r="416" spans="1:8" ht="12.75">
      <c r="A416" s="2"/>
      <c r="B416" s="10"/>
      <c r="C416" s="10"/>
      <c r="D416" s="10"/>
      <c r="E416" s="10"/>
      <c r="F416" s="10"/>
      <c r="G416" s="10"/>
      <c r="H416" s="10"/>
    </row>
    <row r="417" spans="1:8" ht="12.75">
      <c r="A417" s="2"/>
      <c r="B417" s="10"/>
      <c r="C417" s="10"/>
      <c r="D417" s="10"/>
      <c r="E417" s="10"/>
      <c r="F417" s="10"/>
      <c r="G417" s="10"/>
      <c r="H417" s="10"/>
    </row>
    <row r="418" spans="1:8" ht="12.75">
      <c r="A418" s="2"/>
      <c r="B418" s="10"/>
      <c r="C418" s="10"/>
      <c r="D418" s="10"/>
      <c r="E418" s="10"/>
      <c r="F418" s="10"/>
      <c r="G418" s="10"/>
      <c r="H418" s="10"/>
    </row>
    <row r="419" spans="1:8" ht="12.75">
      <c r="A419" s="2"/>
      <c r="B419" s="10"/>
      <c r="C419" s="10"/>
      <c r="D419" s="10"/>
      <c r="E419" s="10"/>
      <c r="F419" s="10"/>
      <c r="G419" s="10"/>
      <c r="H419" s="10"/>
    </row>
    <row r="420" spans="1:8" ht="12.75">
      <c r="A420" s="2"/>
      <c r="B420" s="10"/>
      <c r="C420" s="10"/>
      <c r="D420" s="10"/>
      <c r="E420" s="10"/>
      <c r="F420" s="10"/>
      <c r="G420" s="10"/>
      <c r="H420" s="10"/>
    </row>
    <row r="421" spans="1:8" ht="12.75">
      <c r="A421" s="2"/>
      <c r="B421" s="10"/>
      <c r="C421" s="10"/>
      <c r="D421" s="10"/>
      <c r="E421" s="10"/>
      <c r="F421" s="10"/>
      <c r="G421" s="10"/>
      <c r="H421" s="10"/>
    </row>
    <row r="422" spans="1:8" ht="12.75">
      <c r="A422" s="2"/>
      <c r="B422" s="10"/>
      <c r="C422" s="10"/>
      <c r="D422" s="10"/>
      <c r="E422" s="10"/>
      <c r="F422" s="10"/>
      <c r="G422" s="10"/>
      <c r="H422" s="10"/>
    </row>
    <row r="423" spans="1:8" ht="12.75">
      <c r="A423" s="2"/>
      <c r="B423" s="10"/>
      <c r="C423" s="10"/>
      <c r="D423" s="10"/>
      <c r="E423" s="10"/>
      <c r="F423" s="10"/>
      <c r="G423" s="10"/>
      <c r="H423" s="10"/>
    </row>
    <row r="424" spans="1:8" ht="12.75">
      <c r="A424" s="2"/>
      <c r="B424" s="10"/>
      <c r="C424" s="10"/>
      <c r="D424" s="10"/>
      <c r="E424" s="10"/>
      <c r="F424" s="10"/>
      <c r="G424" s="10"/>
      <c r="H424" s="10"/>
    </row>
    <row r="425" spans="1:8" ht="12.75">
      <c r="A425" s="2"/>
      <c r="B425" s="10"/>
      <c r="C425" s="10"/>
      <c r="D425" s="10"/>
      <c r="E425" s="10"/>
      <c r="F425" s="10"/>
      <c r="G425" s="10"/>
      <c r="H425" s="10"/>
    </row>
    <row r="426" spans="1:8" ht="12.75">
      <c r="A426" s="2"/>
      <c r="B426" s="10"/>
      <c r="C426" s="10"/>
      <c r="D426" s="10"/>
      <c r="E426" s="10"/>
      <c r="F426" s="10"/>
      <c r="G426" s="10"/>
      <c r="H426" s="10"/>
    </row>
    <row r="427" spans="1:8" ht="12.75">
      <c r="A427" s="2"/>
      <c r="B427" s="10"/>
      <c r="C427" s="10"/>
      <c r="D427" s="10"/>
      <c r="E427" s="10"/>
      <c r="F427" s="10"/>
      <c r="G427" s="10"/>
      <c r="H427" s="10"/>
    </row>
    <row r="428" spans="1:8" ht="12.75">
      <c r="A428" s="2"/>
      <c r="B428" s="10"/>
      <c r="C428" s="10"/>
      <c r="D428" s="10"/>
      <c r="E428" s="10"/>
      <c r="F428" s="10"/>
      <c r="G428" s="10"/>
      <c r="H428" s="10"/>
    </row>
    <row r="429" spans="1:8" ht="12.75">
      <c r="A429" s="2"/>
      <c r="B429" s="10"/>
      <c r="C429" s="10"/>
      <c r="D429" s="10"/>
      <c r="E429" s="10"/>
      <c r="F429" s="10"/>
      <c r="G429" s="10"/>
      <c r="H429" s="10"/>
    </row>
    <row r="430" spans="1:8" ht="12.75">
      <c r="A430" s="2"/>
      <c r="B430" s="10"/>
      <c r="C430" s="10"/>
      <c r="D430" s="10"/>
      <c r="E430" s="10"/>
      <c r="F430" s="10"/>
      <c r="G430" s="10"/>
      <c r="H430" s="10"/>
    </row>
    <row r="431" spans="1:8" ht="12.75">
      <c r="A431" s="2"/>
      <c r="B431" s="10"/>
      <c r="C431" s="10"/>
      <c r="D431" s="10"/>
      <c r="E431" s="10"/>
      <c r="F431" s="10"/>
      <c r="G431" s="10"/>
      <c r="H431" s="10"/>
    </row>
    <row r="432" spans="1:8" ht="12.75">
      <c r="A432" s="2"/>
      <c r="B432" s="10"/>
      <c r="C432" s="10"/>
      <c r="D432" s="10"/>
      <c r="E432" s="10"/>
      <c r="F432" s="10"/>
      <c r="G432" s="10"/>
      <c r="H432" s="10"/>
    </row>
    <row r="433" spans="1:8" ht="12.75">
      <c r="A433" s="2"/>
      <c r="B433" s="10"/>
      <c r="C433" s="10"/>
      <c r="D433" s="10"/>
      <c r="E433" s="10"/>
      <c r="F433" s="10"/>
      <c r="G433" s="10"/>
      <c r="H433" s="10"/>
    </row>
    <row r="434" spans="1:8" ht="12.75">
      <c r="A434" s="2"/>
      <c r="B434" s="10"/>
      <c r="C434" s="10"/>
      <c r="D434" s="10"/>
      <c r="E434" s="10"/>
      <c r="F434" s="10"/>
      <c r="G434" s="10"/>
      <c r="H434" s="10"/>
    </row>
    <row r="435" spans="1:8" ht="12.75">
      <c r="A435" s="2"/>
      <c r="B435" s="10"/>
      <c r="C435" s="10"/>
      <c r="D435" s="10"/>
      <c r="E435" s="10"/>
      <c r="F435" s="10"/>
      <c r="G435" s="10"/>
      <c r="H435" s="10"/>
    </row>
    <row r="436" spans="1:8" ht="12.75">
      <c r="A436" s="2"/>
      <c r="B436" s="10"/>
      <c r="C436" s="10"/>
      <c r="D436" s="10"/>
      <c r="E436" s="10"/>
      <c r="F436" s="10"/>
      <c r="G436" s="10"/>
      <c r="H436" s="10"/>
    </row>
    <row r="437" spans="1:8" ht="12.75">
      <c r="A437" s="2"/>
      <c r="B437" s="10"/>
      <c r="C437" s="10"/>
      <c r="D437" s="10"/>
      <c r="E437" s="10"/>
      <c r="F437" s="10"/>
      <c r="G437" s="10"/>
      <c r="H437" s="10"/>
    </row>
    <row r="438" spans="1:8" ht="12.75">
      <c r="A438" s="2"/>
      <c r="B438" s="10"/>
      <c r="C438" s="10"/>
      <c r="D438" s="10"/>
      <c r="E438" s="10"/>
      <c r="F438" s="10"/>
      <c r="G438" s="10"/>
      <c r="H438" s="10"/>
    </row>
    <row r="439" spans="1:8" ht="12.75">
      <c r="A439" s="2"/>
      <c r="B439" s="10"/>
      <c r="C439" s="10"/>
      <c r="D439" s="10"/>
      <c r="E439" s="10"/>
      <c r="F439" s="10"/>
      <c r="G439" s="10"/>
      <c r="H439" s="10"/>
    </row>
    <row r="440" spans="1:8" ht="12.75">
      <c r="A440" s="2"/>
      <c r="B440" s="10"/>
      <c r="C440" s="10"/>
      <c r="D440" s="10"/>
      <c r="E440" s="10"/>
      <c r="F440" s="10"/>
      <c r="G440" s="10"/>
      <c r="H440" s="10"/>
    </row>
    <row r="441" spans="1:8" ht="12.75">
      <c r="A441" s="2"/>
      <c r="B441" s="10"/>
      <c r="C441" s="10"/>
      <c r="D441" s="10"/>
      <c r="E441" s="10"/>
      <c r="F441" s="10"/>
      <c r="G441" s="10"/>
      <c r="H441" s="10"/>
    </row>
    <row r="442" spans="1:8" ht="12.75">
      <c r="A442" s="2"/>
      <c r="B442" s="10"/>
      <c r="C442" s="10"/>
      <c r="D442" s="10"/>
      <c r="E442" s="10"/>
      <c r="F442" s="10"/>
      <c r="G442" s="10"/>
      <c r="H442" s="10"/>
    </row>
    <row r="443" spans="1:8" ht="12.75">
      <c r="A443" s="2"/>
      <c r="B443" s="10"/>
      <c r="C443" s="10"/>
      <c r="D443" s="10"/>
      <c r="E443" s="10"/>
      <c r="F443" s="10"/>
      <c r="G443" s="10"/>
      <c r="H443" s="10"/>
    </row>
    <row r="444" spans="1:8" ht="12.75">
      <c r="A444" s="2"/>
      <c r="B444" s="10"/>
      <c r="C444" s="10"/>
      <c r="D444" s="10"/>
      <c r="E444" s="10"/>
      <c r="F444" s="10"/>
      <c r="G444" s="10"/>
      <c r="H444" s="10"/>
    </row>
    <row r="445" spans="1:8" ht="12.75">
      <c r="A445" s="2"/>
      <c r="B445" s="10"/>
      <c r="C445" s="10"/>
      <c r="D445" s="10"/>
      <c r="E445" s="10"/>
      <c r="F445" s="10"/>
      <c r="G445" s="10"/>
      <c r="H445" s="10"/>
    </row>
    <row r="446" spans="1:8" ht="12.75">
      <c r="A446" s="2"/>
      <c r="B446" s="10"/>
      <c r="C446" s="10"/>
      <c r="D446" s="10"/>
      <c r="E446" s="10"/>
      <c r="F446" s="10"/>
      <c r="G446" s="10"/>
      <c r="H446" s="10"/>
    </row>
    <row r="447" spans="1:8" ht="12.75">
      <c r="A447" s="2"/>
      <c r="B447" s="10"/>
      <c r="C447" s="10"/>
      <c r="D447" s="10"/>
      <c r="E447" s="10"/>
      <c r="F447" s="10"/>
      <c r="G447" s="10"/>
      <c r="H447" s="10"/>
    </row>
    <row r="448" spans="1:8" ht="12.75">
      <c r="A448" s="2"/>
      <c r="B448" s="10"/>
      <c r="C448" s="10"/>
      <c r="D448" s="10"/>
      <c r="E448" s="10"/>
      <c r="F448" s="10"/>
      <c r="G448" s="10"/>
      <c r="H448" s="10"/>
    </row>
    <row r="449" spans="1:8" ht="12.75">
      <c r="A449" s="2"/>
      <c r="B449" s="10"/>
      <c r="C449" s="10"/>
      <c r="D449" s="10"/>
      <c r="E449" s="10"/>
      <c r="F449" s="10"/>
      <c r="G449" s="10"/>
      <c r="H449" s="10"/>
    </row>
    <row r="450" spans="1:8" ht="12.75">
      <c r="A450" s="2"/>
      <c r="B450" s="10"/>
      <c r="C450" s="10"/>
      <c r="D450" s="10"/>
      <c r="E450" s="10"/>
      <c r="F450" s="10"/>
      <c r="G450" s="10"/>
      <c r="H450" s="1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"/>
  <sheetViews>
    <sheetView workbookViewId="0" topLeftCell="A1">
      <selection activeCell="A20" sqref="A20"/>
    </sheetView>
  </sheetViews>
  <sheetFormatPr defaultColWidth="9.00390625" defaultRowHeight="12.75"/>
  <cols>
    <col min="7" max="7" width="9.125" style="5" customWidth="1"/>
    <col min="8" max="8" width="18.625" style="0" customWidth="1"/>
    <col min="9" max="9" width="25.00390625" style="0" customWidth="1"/>
    <col min="10" max="10" width="17.25390625" style="5" customWidth="1"/>
  </cols>
  <sheetData>
    <row r="1" spans="1:10" ht="12.75">
      <c r="A1">
        <v>19.771</v>
      </c>
      <c r="C1" s="11" t="s">
        <v>425</v>
      </c>
      <c r="D1" s="6">
        <f>COUNTIF(A1:A256,"&gt;=0")-COUNTIF(A1:A256,"&gt;5")</f>
        <v>33</v>
      </c>
      <c r="G1" s="13" t="s">
        <v>52</v>
      </c>
      <c r="H1" s="13" t="s">
        <v>53</v>
      </c>
      <c r="I1" s="13" t="s">
        <v>355</v>
      </c>
      <c r="J1" s="13" t="s">
        <v>452</v>
      </c>
    </row>
    <row r="2" spans="1:10" ht="12.75">
      <c r="A2">
        <v>25.768</v>
      </c>
      <c r="C2" s="11" t="s">
        <v>426</v>
      </c>
      <c r="D2" s="6">
        <f>COUNTIF(A1:A256,"&gt;5")-COUNTIF(A1:A256,"&gt;10")</f>
        <v>59</v>
      </c>
      <c r="G2" s="5">
        <v>12</v>
      </c>
      <c r="H2" s="1" t="s">
        <v>132</v>
      </c>
      <c r="I2" s="1" t="s">
        <v>160</v>
      </c>
      <c r="J2" s="5">
        <v>37.806</v>
      </c>
    </row>
    <row r="3" spans="1:10" ht="12.75">
      <c r="A3">
        <v>32.556</v>
      </c>
      <c r="C3" s="11" t="s">
        <v>427</v>
      </c>
      <c r="D3" s="6">
        <f>COUNTIF(A1:A256,"&gt;10")-COUNTIF(A1:A256,"&gt;15")</f>
        <v>67</v>
      </c>
      <c r="G3" s="5">
        <v>8</v>
      </c>
      <c r="H3" s="1" t="s">
        <v>120</v>
      </c>
      <c r="I3" s="1" t="s">
        <v>34</v>
      </c>
      <c r="J3" s="5">
        <v>35</v>
      </c>
    </row>
    <row r="4" spans="1:10" ht="12.75">
      <c r="A4">
        <v>28.2</v>
      </c>
      <c r="C4" s="11" t="s">
        <v>428</v>
      </c>
      <c r="D4" s="6">
        <f>COUNTIF(A1:A256,"&gt;15")-COUNTIF(A1:A256,"&gt;20")</f>
        <v>47</v>
      </c>
      <c r="G4" s="5">
        <v>3</v>
      </c>
      <c r="H4" s="1" t="s">
        <v>135</v>
      </c>
      <c r="I4" s="1" t="s">
        <v>156</v>
      </c>
      <c r="J4" s="5">
        <v>32.556</v>
      </c>
    </row>
    <row r="5" spans="1:10" ht="12.75">
      <c r="A5">
        <v>20.397</v>
      </c>
      <c r="C5" s="11" t="s">
        <v>429</v>
      </c>
      <c r="D5" s="6">
        <f>COUNTIF(A1:A256,"&gt;20")-COUNTIF(A1:A256,"&gt;25")</f>
        <v>24</v>
      </c>
      <c r="G5" s="5">
        <v>17</v>
      </c>
      <c r="H5" s="1" t="s">
        <v>141</v>
      </c>
      <c r="I5" s="1" t="s">
        <v>165</v>
      </c>
      <c r="J5" s="5">
        <v>32.136</v>
      </c>
    </row>
    <row r="6" spans="1:10" ht="12.75">
      <c r="A6">
        <v>23.385</v>
      </c>
      <c r="C6" s="11" t="s">
        <v>430</v>
      </c>
      <c r="D6" s="6">
        <f>COUNTIF(A1:A256,"&gt;25")-COUNTIF(A1:A256,"&gt;30")</f>
        <v>21</v>
      </c>
      <c r="G6" s="5">
        <v>16</v>
      </c>
      <c r="H6" s="1" t="s">
        <v>100</v>
      </c>
      <c r="I6" s="1" t="s">
        <v>164</v>
      </c>
      <c r="J6" s="5">
        <v>31.457</v>
      </c>
    </row>
    <row r="7" spans="1:10" ht="12.75">
      <c r="A7">
        <v>26.113</v>
      </c>
      <c r="C7" s="11" t="s">
        <v>431</v>
      </c>
      <c r="D7" s="6">
        <f>COUNTIF(A1:A256,"&gt;30")-COUNTIF(A1:A256,"&gt;35")</f>
        <v>4</v>
      </c>
      <c r="G7" s="5">
        <v>31</v>
      </c>
      <c r="H7" s="1" t="s">
        <v>113</v>
      </c>
      <c r="I7" s="1" t="s">
        <v>176</v>
      </c>
      <c r="J7" s="5">
        <v>28.64</v>
      </c>
    </row>
    <row r="8" spans="1:10" ht="12.75">
      <c r="A8">
        <v>35</v>
      </c>
      <c r="C8" s="11" t="s">
        <v>432</v>
      </c>
      <c r="D8" s="6">
        <f>COUNTIF(A1:A256,"&gt;35")-COUNTIF(A1:A256,"&gt;40")</f>
        <v>1</v>
      </c>
      <c r="G8" s="5">
        <v>13</v>
      </c>
      <c r="H8" s="1" t="s">
        <v>132</v>
      </c>
      <c r="I8" s="1" t="s">
        <v>161</v>
      </c>
      <c r="J8" s="5">
        <v>28.209</v>
      </c>
    </row>
    <row r="9" spans="1:10" ht="12.75">
      <c r="A9">
        <v>27.457</v>
      </c>
      <c r="G9" s="5">
        <v>35</v>
      </c>
      <c r="H9" s="1" t="s">
        <v>138</v>
      </c>
      <c r="I9" s="1" t="s">
        <v>41</v>
      </c>
      <c r="J9" s="5">
        <v>28.207</v>
      </c>
    </row>
    <row r="10" spans="1:10" ht="12.75">
      <c r="A10">
        <v>22.718</v>
      </c>
      <c r="D10" s="4">
        <f>SUM(D1:D9)</f>
        <v>256</v>
      </c>
      <c r="G10" s="5">
        <v>4</v>
      </c>
      <c r="H10" s="1" t="s">
        <v>135</v>
      </c>
      <c r="I10" s="1" t="s">
        <v>157</v>
      </c>
      <c r="J10" s="5">
        <v>28.2</v>
      </c>
    </row>
    <row r="11" spans="1:10" ht="12.75">
      <c r="A11">
        <v>23.136</v>
      </c>
      <c r="G11" s="5">
        <v>41</v>
      </c>
      <c r="H11" s="1" t="s">
        <v>99</v>
      </c>
      <c r="I11" s="1" t="s">
        <v>183</v>
      </c>
      <c r="J11" s="5">
        <v>27.686</v>
      </c>
    </row>
    <row r="12" spans="1:10" ht="12.75">
      <c r="A12">
        <v>37.806</v>
      </c>
      <c r="G12" s="5">
        <v>9</v>
      </c>
      <c r="H12" s="1" t="s">
        <v>105</v>
      </c>
      <c r="I12" s="1" t="s">
        <v>26</v>
      </c>
      <c r="J12" s="5">
        <v>27.457</v>
      </c>
    </row>
    <row r="13" spans="1:10" ht="12.75">
      <c r="A13">
        <v>28.209</v>
      </c>
      <c r="G13" s="5">
        <v>21</v>
      </c>
      <c r="H13" s="1" t="s">
        <v>145</v>
      </c>
      <c r="I13" s="1" t="s">
        <v>168</v>
      </c>
      <c r="J13" s="5">
        <v>26.934</v>
      </c>
    </row>
    <row r="14" spans="1:10" ht="12.75">
      <c r="A14">
        <v>13.729</v>
      </c>
      <c r="G14" s="5">
        <v>24</v>
      </c>
      <c r="H14" s="1" t="s">
        <v>138</v>
      </c>
      <c r="I14" s="1" t="s">
        <v>44</v>
      </c>
      <c r="J14" s="5">
        <v>26.865</v>
      </c>
    </row>
    <row r="15" spans="1:10" ht="12.75">
      <c r="A15">
        <v>25.214</v>
      </c>
      <c r="G15" s="5">
        <v>88</v>
      </c>
      <c r="H15" s="1" t="s">
        <v>149</v>
      </c>
      <c r="I15" s="1" t="s">
        <v>351</v>
      </c>
      <c r="J15" s="5">
        <v>26.834</v>
      </c>
    </row>
    <row r="16" spans="1:10" ht="12.75">
      <c r="A16">
        <v>31.457</v>
      </c>
      <c r="G16" s="5">
        <v>29</v>
      </c>
      <c r="H16" s="1" t="s">
        <v>94</v>
      </c>
      <c r="I16" s="1" t="s">
        <v>174</v>
      </c>
      <c r="J16" s="5">
        <v>26.64</v>
      </c>
    </row>
    <row r="17" spans="1:10" ht="12.75">
      <c r="A17">
        <v>32.136</v>
      </c>
      <c r="G17" s="5">
        <v>62</v>
      </c>
      <c r="H17" s="1" t="s">
        <v>123</v>
      </c>
      <c r="I17" s="1" t="s">
        <v>329</v>
      </c>
      <c r="J17" s="5">
        <v>26.64</v>
      </c>
    </row>
    <row r="18" spans="1:10" ht="12.75">
      <c r="A18">
        <v>12.991</v>
      </c>
      <c r="G18" s="5">
        <v>58</v>
      </c>
      <c r="H18" s="1" t="s">
        <v>91</v>
      </c>
      <c r="I18" s="1" t="s">
        <v>17</v>
      </c>
      <c r="J18" s="5">
        <v>26.508</v>
      </c>
    </row>
    <row r="19" spans="1:10" ht="12.75">
      <c r="A19">
        <v>23.189</v>
      </c>
      <c r="G19" s="5">
        <v>54</v>
      </c>
      <c r="H19" s="1" t="s">
        <v>129</v>
      </c>
      <c r="I19" s="1" t="s">
        <v>192</v>
      </c>
      <c r="J19" s="5">
        <v>26.423</v>
      </c>
    </row>
    <row r="20" spans="1:10" ht="12.75">
      <c r="A20">
        <v>22.308</v>
      </c>
      <c r="G20" s="5">
        <v>47</v>
      </c>
      <c r="H20" s="1" t="s">
        <v>109</v>
      </c>
      <c r="I20" t="s">
        <v>306</v>
      </c>
      <c r="J20" s="5">
        <v>26.4</v>
      </c>
    </row>
    <row r="21" spans="1:10" ht="12.75">
      <c r="A21">
        <v>26.934</v>
      </c>
      <c r="G21" s="5">
        <v>7</v>
      </c>
      <c r="H21" s="1" t="s">
        <v>100</v>
      </c>
      <c r="I21" s="1" t="s">
        <v>159</v>
      </c>
      <c r="J21" s="5">
        <v>26.113</v>
      </c>
    </row>
    <row r="22" spans="1:10" ht="12.75">
      <c r="A22">
        <v>16.191</v>
      </c>
      <c r="G22" s="5">
        <v>26</v>
      </c>
      <c r="H22" s="1" t="s">
        <v>121</v>
      </c>
      <c r="I22" s="1" t="s">
        <v>171</v>
      </c>
      <c r="J22" s="5">
        <v>25.819</v>
      </c>
    </row>
    <row r="23" spans="1:10" ht="12.75">
      <c r="A23">
        <v>13.961</v>
      </c>
      <c r="G23" s="5">
        <v>2</v>
      </c>
      <c r="H23" s="1" t="s">
        <v>96</v>
      </c>
      <c r="I23" s="1" t="s">
        <v>155</v>
      </c>
      <c r="J23" s="5">
        <v>25.768</v>
      </c>
    </row>
    <row r="24" spans="1:10" ht="12.75">
      <c r="A24">
        <v>26.865</v>
      </c>
      <c r="G24" s="5">
        <v>43</v>
      </c>
      <c r="H24" s="1" t="s">
        <v>148</v>
      </c>
      <c r="I24" s="1" t="s">
        <v>185</v>
      </c>
      <c r="J24" s="5">
        <v>25.441</v>
      </c>
    </row>
    <row r="25" spans="1:10" ht="12.75">
      <c r="A25">
        <v>19.153</v>
      </c>
      <c r="G25" s="5">
        <v>15</v>
      </c>
      <c r="H25" s="1" t="s">
        <v>135</v>
      </c>
      <c r="I25" s="1" t="s">
        <v>163</v>
      </c>
      <c r="J25" s="5">
        <v>25.214</v>
      </c>
    </row>
    <row r="26" spans="1:10" ht="12.75">
      <c r="A26">
        <v>25.819</v>
      </c>
      <c r="G26" s="5">
        <v>102</v>
      </c>
      <c r="H26" s="1" t="s">
        <v>126</v>
      </c>
      <c r="I26" t="s">
        <v>1</v>
      </c>
      <c r="J26" s="5">
        <v>25.19</v>
      </c>
    </row>
    <row r="27" spans="1:10" ht="12.75">
      <c r="A27">
        <v>11.198</v>
      </c>
      <c r="G27" s="5">
        <v>70</v>
      </c>
      <c r="H27" s="1" t="s">
        <v>88</v>
      </c>
      <c r="I27" t="s">
        <v>311</v>
      </c>
      <c r="J27" s="5">
        <v>25.128</v>
      </c>
    </row>
    <row r="28" spans="1:10" ht="12.75">
      <c r="A28">
        <v>23.883</v>
      </c>
      <c r="G28" s="5">
        <v>98</v>
      </c>
      <c r="H28" s="1" t="s">
        <v>127</v>
      </c>
      <c r="I28" s="1" t="s">
        <v>332</v>
      </c>
      <c r="J28" s="5">
        <v>24.573</v>
      </c>
    </row>
    <row r="29" spans="1:10" ht="12.75">
      <c r="A29">
        <v>26.64</v>
      </c>
      <c r="G29" s="5">
        <v>111</v>
      </c>
      <c r="H29" s="1" t="s">
        <v>101</v>
      </c>
      <c r="I29" t="s">
        <v>225</v>
      </c>
      <c r="J29" s="5">
        <v>24.159</v>
      </c>
    </row>
    <row r="30" spans="1:10" ht="12.75">
      <c r="A30">
        <v>19.577</v>
      </c>
      <c r="G30" s="5">
        <v>28</v>
      </c>
      <c r="H30" s="1" t="s">
        <v>121</v>
      </c>
      <c r="I30" s="1" t="s">
        <v>173</v>
      </c>
      <c r="J30" s="5">
        <v>23.883</v>
      </c>
    </row>
    <row r="31" spans="1:10" ht="12.75">
      <c r="A31">
        <v>28.64</v>
      </c>
      <c r="G31" s="5">
        <v>86</v>
      </c>
      <c r="H31" s="1" t="s">
        <v>140</v>
      </c>
      <c r="I31" s="1" t="s">
        <v>45</v>
      </c>
      <c r="J31" s="5">
        <v>23.49</v>
      </c>
    </row>
    <row r="32" spans="1:10" ht="12.75">
      <c r="A32">
        <v>17.192</v>
      </c>
      <c r="G32" s="5">
        <v>6</v>
      </c>
      <c r="H32" s="1" t="s">
        <v>144</v>
      </c>
      <c r="I32" s="1" t="s">
        <v>343</v>
      </c>
      <c r="J32" s="5">
        <v>23.385</v>
      </c>
    </row>
    <row r="33" spans="1:10" ht="12.75">
      <c r="A33">
        <v>16.211</v>
      </c>
      <c r="G33" s="5">
        <v>19</v>
      </c>
      <c r="H33" s="1" t="s">
        <v>132</v>
      </c>
      <c r="I33" s="1" t="s">
        <v>167</v>
      </c>
      <c r="J33" s="5">
        <v>23.189</v>
      </c>
    </row>
    <row r="34" spans="1:10" ht="12.75">
      <c r="A34">
        <v>15.005</v>
      </c>
      <c r="G34" s="5">
        <v>11</v>
      </c>
      <c r="H34" s="1" t="s">
        <v>144</v>
      </c>
      <c r="I34" s="1" t="s">
        <v>344</v>
      </c>
      <c r="J34" s="5">
        <v>23.136</v>
      </c>
    </row>
    <row r="35" spans="1:10" ht="12.75">
      <c r="A35">
        <v>28.207</v>
      </c>
      <c r="G35" s="5">
        <v>10</v>
      </c>
      <c r="H35" s="1" t="s">
        <v>120</v>
      </c>
      <c r="I35" s="1" t="s">
        <v>327</v>
      </c>
      <c r="J35" s="5">
        <v>22.718</v>
      </c>
    </row>
    <row r="36" spans="1:10" ht="12.75">
      <c r="A36">
        <v>18.755</v>
      </c>
      <c r="G36" s="5">
        <v>110</v>
      </c>
      <c r="H36" s="1" t="s">
        <v>95</v>
      </c>
      <c r="I36" s="1" t="s">
        <v>318</v>
      </c>
      <c r="J36" s="5">
        <v>22.642</v>
      </c>
    </row>
    <row r="37" spans="1:10" ht="12.75">
      <c r="A37">
        <v>22.505</v>
      </c>
      <c r="G37" s="5">
        <v>69</v>
      </c>
      <c r="H37" s="1" t="s">
        <v>103</v>
      </c>
      <c r="I37" s="1" t="s">
        <v>201</v>
      </c>
      <c r="J37" s="5">
        <v>22.559</v>
      </c>
    </row>
    <row r="38" spans="1:10" ht="12.75">
      <c r="A38">
        <v>18.174</v>
      </c>
      <c r="G38" s="5">
        <v>37</v>
      </c>
      <c r="H38" s="1" t="s">
        <v>92</v>
      </c>
      <c r="I38" s="1" t="s">
        <v>180</v>
      </c>
      <c r="J38" s="5">
        <v>22.505</v>
      </c>
    </row>
    <row r="39" spans="1:10" ht="12.75">
      <c r="A39">
        <v>16.959</v>
      </c>
      <c r="G39" s="5">
        <v>44</v>
      </c>
      <c r="H39" s="1" t="s">
        <v>138</v>
      </c>
      <c r="I39" s="1" t="s">
        <v>42</v>
      </c>
      <c r="J39" s="5">
        <v>22.485</v>
      </c>
    </row>
    <row r="40" spans="1:10" ht="12.75">
      <c r="A40">
        <v>15.09</v>
      </c>
      <c r="G40" s="5">
        <v>20</v>
      </c>
      <c r="H40" s="1" t="s">
        <v>120</v>
      </c>
      <c r="I40" s="1" t="s">
        <v>325</v>
      </c>
      <c r="J40" s="5">
        <v>22.308</v>
      </c>
    </row>
    <row r="41" spans="1:10" ht="12.75">
      <c r="A41">
        <v>27.686</v>
      </c>
      <c r="G41" s="5">
        <v>90</v>
      </c>
      <c r="H41" s="1" t="s">
        <v>101</v>
      </c>
      <c r="I41" s="1" t="s">
        <v>210</v>
      </c>
      <c r="J41" s="5">
        <v>21.828</v>
      </c>
    </row>
    <row r="42" spans="1:10" ht="12.75">
      <c r="A42">
        <v>18.304</v>
      </c>
      <c r="G42" s="5">
        <v>76</v>
      </c>
      <c r="H42" s="1" t="s">
        <v>109</v>
      </c>
      <c r="I42" t="s">
        <v>305</v>
      </c>
      <c r="J42" s="5">
        <v>21.647</v>
      </c>
    </row>
    <row r="43" spans="1:10" ht="12.75">
      <c r="A43">
        <v>25.441</v>
      </c>
      <c r="G43" s="5">
        <v>74</v>
      </c>
      <c r="H43" s="1" t="s">
        <v>129</v>
      </c>
      <c r="I43" s="1" t="s">
        <v>204</v>
      </c>
      <c r="J43" s="5">
        <v>21.221</v>
      </c>
    </row>
    <row r="44" spans="1:10" ht="12.75">
      <c r="A44">
        <v>22.485</v>
      </c>
      <c r="G44" s="5">
        <v>55</v>
      </c>
      <c r="H44" s="1" t="s">
        <v>99</v>
      </c>
      <c r="I44" s="1" t="s">
        <v>193</v>
      </c>
      <c r="J44" s="5">
        <v>21.159</v>
      </c>
    </row>
    <row r="45" spans="1:10" ht="12.75">
      <c r="A45">
        <v>12.005</v>
      </c>
      <c r="G45" s="5">
        <v>117</v>
      </c>
      <c r="H45" s="1" t="s">
        <v>130</v>
      </c>
      <c r="I45" s="1" t="s">
        <v>337</v>
      </c>
      <c r="J45" s="5">
        <v>20.955</v>
      </c>
    </row>
    <row r="46" spans="1:10" ht="12.75">
      <c r="A46">
        <v>13.814</v>
      </c>
      <c r="G46" s="5">
        <v>52</v>
      </c>
      <c r="H46" s="1" t="s">
        <v>118</v>
      </c>
      <c r="I46" s="1" t="s">
        <v>190</v>
      </c>
      <c r="J46" s="5">
        <v>20.921</v>
      </c>
    </row>
    <row r="47" spans="1:10" ht="12.75">
      <c r="A47">
        <v>26.4</v>
      </c>
      <c r="G47" s="5">
        <v>49</v>
      </c>
      <c r="H47" s="1" t="s">
        <v>88</v>
      </c>
      <c r="I47" t="s">
        <v>312</v>
      </c>
      <c r="J47" s="5">
        <v>20.593</v>
      </c>
    </row>
    <row r="48" spans="1:10" ht="12.75">
      <c r="A48">
        <v>4.345</v>
      </c>
      <c r="G48" s="5">
        <v>5</v>
      </c>
      <c r="H48" s="1" t="s">
        <v>96</v>
      </c>
      <c r="I48" s="1" t="s">
        <v>158</v>
      </c>
      <c r="J48" s="5">
        <v>20.397</v>
      </c>
    </row>
    <row r="49" spans="1:10" ht="12.75">
      <c r="A49">
        <v>20.593</v>
      </c>
      <c r="G49" s="5">
        <v>107</v>
      </c>
      <c r="H49" s="1" t="s">
        <v>85</v>
      </c>
      <c r="I49" s="1" t="s">
        <v>12</v>
      </c>
      <c r="J49" s="5">
        <v>20.343</v>
      </c>
    </row>
    <row r="50" spans="1:10" ht="12.75">
      <c r="A50">
        <v>14.93</v>
      </c>
      <c r="G50" s="5">
        <v>59</v>
      </c>
      <c r="H50" s="1" t="s">
        <v>109</v>
      </c>
      <c r="I50" t="s">
        <v>308</v>
      </c>
      <c r="J50" s="5">
        <v>20.169</v>
      </c>
    </row>
    <row r="51" spans="1:10" ht="12.75">
      <c r="A51">
        <v>16.398</v>
      </c>
      <c r="G51" s="5">
        <v>132</v>
      </c>
      <c r="H51" s="1" t="s">
        <v>103</v>
      </c>
      <c r="I51" s="1" t="s">
        <v>240</v>
      </c>
      <c r="J51" s="5">
        <v>20.033</v>
      </c>
    </row>
    <row r="52" spans="1:10" ht="12.75">
      <c r="A52">
        <v>20.921</v>
      </c>
      <c r="G52" s="5">
        <v>166</v>
      </c>
      <c r="H52" s="1" t="s">
        <v>125</v>
      </c>
      <c r="I52" s="1" t="s">
        <v>256</v>
      </c>
      <c r="J52" s="5">
        <v>19.94</v>
      </c>
    </row>
    <row r="53" spans="1:10" ht="12.75">
      <c r="A53">
        <v>17.898</v>
      </c>
      <c r="G53" s="5">
        <v>1</v>
      </c>
      <c r="H53" s="1" t="s">
        <v>96</v>
      </c>
      <c r="I53" s="1" t="s">
        <v>154</v>
      </c>
      <c r="J53" s="5">
        <v>19.771</v>
      </c>
    </row>
    <row r="54" spans="1:10" ht="12.75">
      <c r="A54">
        <v>26.423</v>
      </c>
      <c r="G54" s="5">
        <v>170</v>
      </c>
      <c r="H54" s="1" t="s">
        <v>116</v>
      </c>
      <c r="I54" s="1" t="s">
        <v>30</v>
      </c>
      <c r="J54" s="5">
        <v>19.643</v>
      </c>
    </row>
    <row r="55" spans="1:10" ht="12.75">
      <c r="A55">
        <v>21.159</v>
      </c>
      <c r="G55" s="5">
        <v>57</v>
      </c>
      <c r="H55" s="1" t="s">
        <v>115</v>
      </c>
      <c r="I55" s="1" t="s">
        <v>195</v>
      </c>
      <c r="J55" s="5">
        <v>19.61</v>
      </c>
    </row>
    <row r="56" spans="1:10" ht="12.75">
      <c r="A56">
        <v>14.586</v>
      </c>
      <c r="G56" s="5">
        <v>30</v>
      </c>
      <c r="H56" s="1" t="s">
        <v>132</v>
      </c>
      <c r="I56" s="1" t="s">
        <v>175</v>
      </c>
      <c r="J56" s="5">
        <v>19.577</v>
      </c>
    </row>
    <row r="57" spans="1:10" ht="12.75">
      <c r="A57">
        <v>19.61</v>
      </c>
      <c r="G57" s="5">
        <v>61</v>
      </c>
      <c r="H57" s="1" t="s">
        <v>110</v>
      </c>
      <c r="I57" t="s">
        <v>197</v>
      </c>
      <c r="J57" s="5">
        <v>19.428</v>
      </c>
    </row>
    <row r="58" spans="1:10" ht="12.75">
      <c r="A58">
        <v>26.508</v>
      </c>
      <c r="G58" s="5">
        <v>127</v>
      </c>
      <c r="H58" s="1" t="s">
        <v>128</v>
      </c>
      <c r="I58" s="1" t="s">
        <v>237</v>
      </c>
      <c r="J58" s="5">
        <v>19.194</v>
      </c>
    </row>
    <row r="59" spans="1:10" ht="12.75">
      <c r="A59">
        <v>20.169</v>
      </c>
      <c r="G59" s="5">
        <v>25</v>
      </c>
      <c r="H59" s="1" t="s">
        <v>109</v>
      </c>
      <c r="I59" t="s">
        <v>307</v>
      </c>
      <c r="J59" s="5">
        <v>19.153</v>
      </c>
    </row>
    <row r="60" spans="1:10" ht="12.75">
      <c r="A60">
        <v>14.908</v>
      </c>
      <c r="G60" s="5">
        <v>36</v>
      </c>
      <c r="H60" s="1" t="s">
        <v>103</v>
      </c>
      <c r="I60" s="1" t="s">
        <v>179</v>
      </c>
      <c r="J60" s="5">
        <v>18.755</v>
      </c>
    </row>
    <row r="61" spans="1:10" ht="12.75">
      <c r="A61">
        <v>19.428</v>
      </c>
      <c r="G61" s="5">
        <v>112</v>
      </c>
      <c r="H61" s="1" t="s">
        <v>118</v>
      </c>
      <c r="I61" s="1" t="s">
        <v>226</v>
      </c>
      <c r="J61" s="5">
        <v>18.433</v>
      </c>
    </row>
    <row r="62" spans="1:10" ht="12.75">
      <c r="A62">
        <v>26.64</v>
      </c>
      <c r="G62" s="5">
        <v>42</v>
      </c>
      <c r="H62" s="1" t="s">
        <v>87</v>
      </c>
      <c r="I62" s="1" t="s">
        <v>184</v>
      </c>
      <c r="J62" s="5">
        <v>18.304</v>
      </c>
    </row>
    <row r="63" spans="1:10" ht="12.75">
      <c r="A63">
        <v>12.547</v>
      </c>
      <c r="G63" s="5">
        <v>38</v>
      </c>
      <c r="H63" s="1" t="s">
        <v>144</v>
      </c>
      <c r="I63" s="1" t="s">
        <v>342</v>
      </c>
      <c r="J63" s="5">
        <v>18.174</v>
      </c>
    </row>
    <row r="64" spans="1:10" ht="12.75">
      <c r="A64">
        <v>10.165</v>
      </c>
      <c r="G64" s="5">
        <v>109</v>
      </c>
      <c r="H64" s="1" t="s">
        <v>112</v>
      </c>
      <c r="I64" s="1" t="s">
        <v>224</v>
      </c>
      <c r="J64" s="5">
        <v>18.006</v>
      </c>
    </row>
    <row r="65" spans="1:10" ht="12.75">
      <c r="A65">
        <v>14.651</v>
      </c>
      <c r="G65" s="5">
        <v>162</v>
      </c>
      <c r="H65" s="1" t="s">
        <v>95</v>
      </c>
      <c r="I65" s="1" t="s">
        <v>316</v>
      </c>
      <c r="J65" s="5">
        <v>17.922</v>
      </c>
    </row>
    <row r="66" spans="1:10" ht="12.75">
      <c r="A66">
        <v>12.228</v>
      </c>
      <c r="G66" s="5">
        <v>53</v>
      </c>
      <c r="H66" s="1" t="s">
        <v>106</v>
      </c>
      <c r="I66" s="1" t="s">
        <v>191</v>
      </c>
      <c r="J66" s="5">
        <v>17.898</v>
      </c>
    </row>
    <row r="67" spans="1:10" ht="12.75">
      <c r="A67">
        <v>12.031</v>
      </c>
      <c r="G67" s="5">
        <v>101</v>
      </c>
      <c r="H67" s="1" t="s">
        <v>110</v>
      </c>
      <c r="I67" s="1" t="s">
        <v>219</v>
      </c>
      <c r="J67" s="5">
        <v>17.791</v>
      </c>
    </row>
    <row r="68" spans="1:10" ht="12.75">
      <c r="A68">
        <v>17.046</v>
      </c>
      <c r="G68" s="5">
        <v>83</v>
      </c>
      <c r="H68" s="1" t="s">
        <v>139</v>
      </c>
      <c r="I68" t="s">
        <v>302</v>
      </c>
      <c r="J68" s="5">
        <v>17.45</v>
      </c>
    </row>
    <row r="69" spans="1:10" ht="12.75">
      <c r="A69">
        <v>22.559</v>
      </c>
      <c r="G69" s="5">
        <v>153</v>
      </c>
      <c r="H69" s="1" t="s">
        <v>127</v>
      </c>
      <c r="I69" s="1" t="s">
        <v>333</v>
      </c>
      <c r="J69" s="5">
        <v>17.322</v>
      </c>
    </row>
    <row r="70" spans="1:10" ht="12.75">
      <c r="A70">
        <v>25.128</v>
      </c>
      <c r="G70" s="5">
        <v>129</v>
      </c>
      <c r="H70" s="1" t="s">
        <v>149</v>
      </c>
      <c r="I70" s="1" t="s">
        <v>350</v>
      </c>
      <c r="J70" s="5">
        <v>17.315</v>
      </c>
    </row>
    <row r="71" spans="1:10" ht="12.75">
      <c r="A71">
        <v>12.765</v>
      </c>
      <c r="G71" s="5">
        <v>116</v>
      </c>
      <c r="H71" s="1" t="s">
        <v>143</v>
      </c>
      <c r="I71" s="1" t="s">
        <v>230</v>
      </c>
      <c r="J71" s="5">
        <v>17.227</v>
      </c>
    </row>
    <row r="72" spans="1:10" ht="12.75">
      <c r="A72">
        <v>16.199</v>
      </c>
      <c r="G72" s="5">
        <v>32</v>
      </c>
      <c r="H72" s="1" t="s">
        <v>144</v>
      </c>
      <c r="I72" s="1" t="s">
        <v>345</v>
      </c>
      <c r="J72" s="5">
        <v>17.192</v>
      </c>
    </row>
    <row r="73" spans="1:10" ht="12.75">
      <c r="A73">
        <v>15.477</v>
      </c>
      <c r="G73" s="5">
        <v>68</v>
      </c>
      <c r="H73" s="1" t="s">
        <v>92</v>
      </c>
      <c r="I73" s="1" t="s">
        <v>200</v>
      </c>
      <c r="J73" s="5">
        <v>17.046</v>
      </c>
    </row>
    <row r="74" spans="1:10" ht="12.75">
      <c r="A74">
        <v>21.221</v>
      </c>
      <c r="G74" s="5">
        <v>39</v>
      </c>
      <c r="H74" s="1" t="s">
        <v>146</v>
      </c>
      <c r="I74" s="1" t="s">
        <v>181</v>
      </c>
      <c r="J74" s="5">
        <v>16.959</v>
      </c>
    </row>
    <row r="75" spans="1:10" ht="12.75">
      <c r="A75">
        <v>6.805</v>
      </c>
      <c r="G75" s="5">
        <v>93</v>
      </c>
      <c r="H75" s="1" t="s">
        <v>118</v>
      </c>
      <c r="I75" s="1" t="s">
        <v>213</v>
      </c>
      <c r="J75" s="5">
        <v>16.875</v>
      </c>
    </row>
    <row r="76" spans="1:10" ht="12.75">
      <c r="A76">
        <v>21.647</v>
      </c>
      <c r="G76" s="5">
        <v>51</v>
      </c>
      <c r="H76" s="1" t="s">
        <v>137</v>
      </c>
      <c r="I76" t="s">
        <v>8</v>
      </c>
      <c r="J76" s="5">
        <v>16.398</v>
      </c>
    </row>
    <row r="77" spans="1:10" ht="12.75">
      <c r="A77">
        <v>11.955</v>
      </c>
      <c r="G77" s="5">
        <v>84</v>
      </c>
      <c r="H77" s="1" t="s">
        <v>137</v>
      </c>
      <c r="I77" t="s">
        <v>5</v>
      </c>
      <c r="J77" s="5">
        <v>16.318</v>
      </c>
    </row>
    <row r="78" spans="1:10" ht="12.75">
      <c r="A78">
        <v>15.437</v>
      </c>
      <c r="G78" s="5">
        <v>144</v>
      </c>
      <c r="H78" s="1" t="s">
        <v>102</v>
      </c>
      <c r="I78" s="1" t="s">
        <v>323</v>
      </c>
      <c r="J78" s="5">
        <v>16.276</v>
      </c>
    </row>
    <row r="79" spans="1:10" ht="12.75">
      <c r="A79">
        <v>11.135</v>
      </c>
      <c r="G79" s="5">
        <v>33</v>
      </c>
      <c r="H79" s="1" t="s">
        <v>141</v>
      </c>
      <c r="I79" s="1" t="s">
        <v>177</v>
      </c>
      <c r="J79" s="5">
        <v>16.211</v>
      </c>
    </row>
    <row r="80" spans="1:10" ht="12.75">
      <c r="A80">
        <v>12.571</v>
      </c>
      <c r="G80" s="5">
        <v>72</v>
      </c>
      <c r="H80" s="1" t="s">
        <v>134</v>
      </c>
      <c r="I80" s="1" t="s">
        <v>36</v>
      </c>
      <c r="J80" s="5">
        <v>16.199</v>
      </c>
    </row>
    <row r="81" spans="1:10" ht="12.75">
      <c r="A81">
        <v>14.951</v>
      </c>
      <c r="G81" s="5">
        <v>22</v>
      </c>
      <c r="H81" s="1" t="s">
        <v>111</v>
      </c>
      <c r="I81" s="1" t="s">
        <v>169</v>
      </c>
      <c r="J81" s="5">
        <v>16.191</v>
      </c>
    </row>
    <row r="82" spans="1:10" ht="12.75">
      <c r="A82">
        <v>13.044</v>
      </c>
      <c r="G82" s="5">
        <v>137</v>
      </c>
      <c r="H82" s="1" t="s">
        <v>126</v>
      </c>
      <c r="I82" t="s">
        <v>4</v>
      </c>
      <c r="J82" s="5">
        <v>16.076</v>
      </c>
    </row>
    <row r="83" spans="1:10" ht="12.75">
      <c r="A83">
        <v>17.45</v>
      </c>
      <c r="G83" s="5">
        <v>149</v>
      </c>
      <c r="H83" s="1" t="s">
        <v>130</v>
      </c>
      <c r="I83" s="1" t="s">
        <v>336</v>
      </c>
      <c r="J83" s="5">
        <v>15.947</v>
      </c>
    </row>
    <row r="84" spans="1:10" ht="12.75">
      <c r="A84">
        <v>16.318</v>
      </c>
      <c r="G84" s="5">
        <v>184</v>
      </c>
      <c r="H84" s="1" t="s">
        <v>107</v>
      </c>
      <c r="I84" s="1" t="s">
        <v>264</v>
      </c>
      <c r="J84" s="5">
        <v>15.933</v>
      </c>
    </row>
    <row r="85" spans="1:10" ht="12.75">
      <c r="A85">
        <v>15.446</v>
      </c>
      <c r="G85" s="5">
        <v>136</v>
      </c>
      <c r="H85" s="1" t="s">
        <v>104</v>
      </c>
      <c r="I85" s="1" t="s">
        <v>22</v>
      </c>
      <c r="J85" s="5">
        <v>15.913</v>
      </c>
    </row>
    <row r="86" spans="1:10" ht="12.75">
      <c r="A86">
        <v>23.49</v>
      </c>
      <c r="G86" s="5">
        <v>156</v>
      </c>
      <c r="H86" s="1" t="s">
        <v>116</v>
      </c>
      <c r="I86" s="1" t="s">
        <v>27</v>
      </c>
      <c r="J86" s="5">
        <v>15.728</v>
      </c>
    </row>
    <row r="87" spans="1:10" ht="12.75">
      <c r="A87">
        <v>12.103</v>
      </c>
      <c r="G87" s="5">
        <v>195</v>
      </c>
      <c r="H87" s="1" t="s">
        <v>125</v>
      </c>
      <c r="I87" s="1" t="s">
        <v>269</v>
      </c>
      <c r="J87" s="5">
        <v>15.717</v>
      </c>
    </row>
    <row r="88" spans="1:10" ht="12.75">
      <c r="A88">
        <v>26.834</v>
      </c>
      <c r="G88" s="5">
        <v>73</v>
      </c>
      <c r="H88" s="1" t="s">
        <v>113</v>
      </c>
      <c r="I88" s="1" t="s">
        <v>203</v>
      </c>
      <c r="J88" s="5">
        <v>15.477</v>
      </c>
    </row>
    <row r="89" spans="1:10" ht="12.75">
      <c r="A89">
        <v>7.063</v>
      </c>
      <c r="G89" s="5">
        <v>96</v>
      </c>
      <c r="H89" s="1" t="s">
        <v>113</v>
      </c>
      <c r="I89" s="1" t="s">
        <v>216</v>
      </c>
      <c r="J89" s="5">
        <v>15.455</v>
      </c>
    </row>
    <row r="90" spans="1:10" ht="12.75">
      <c r="A90">
        <v>21.828</v>
      </c>
      <c r="G90" s="5">
        <v>85</v>
      </c>
      <c r="H90" s="1" t="s">
        <v>85</v>
      </c>
      <c r="I90" s="1" t="s">
        <v>10</v>
      </c>
      <c r="J90" s="5">
        <v>15.446</v>
      </c>
    </row>
    <row r="91" spans="1:10" ht="12.75">
      <c r="A91">
        <v>10.785</v>
      </c>
      <c r="G91" s="5">
        <v>201</v>
      </c>
      <c r="H91" s="1" t="s">
        <v>90</v>
      </c>
      <c r="I91" s="1" t="s">
        <v>13</v>
      </c>
      <c r="J91" s="5">
        <v>15.442</v>
      </c>
    </row>
    <row r="92" spans="1:10" ht="12.75">
      <c r="A92">
        <v>7.035</v>
      </c>
      <c r="G92" s="5">
        <v>78</v>
      </c>
      <c r="H92" s="1" t="s">
        <v>116</v>
      </c>
      <c r="I92" s="1" t="s">
        <v>29</v>
      </c>
      <c r="J92" s="5">
        <v>15.437</v>
      </c>
    </row>
    <row r="93" spans="1:10" ht="12.75">
      <c r="A93">
        <v>16.875</v>
      </c>
      <c r="G93" s="5">
        <v>118</v>
      </c>
      <c r="H93" s="1" t="s">
        <v>99</v>
      </c>
      <c r="I93" s="1" t="s">
        <v>231</v>
      </c>
      <c r="J93" s="5">
        <v>15.377</v>
      </c>
    </row>
    <row r="94" spans="1:10" ht="12.75">
      <c r="A94">
        <v>13.031</v>
      </c>
      <c r="G94" s="5">
        <v>113</v>
      </c>
      <c r="H94" s="1" t="s">
        <v>92</v>
      </c>
      <c r="I94" s="1" t="s">
        <v>227</v>
      </c>
      <c r="J94" s="5">
        <v>15.347</v>
      </c>
    </row>
    <row r="95" spans="1:10" ht="12.75">
      <c r="A95">
        <v>11.694</v>
      </c>
      <c r="G95" s="5">
        <v>141</v>
      </c>
      <c r="H95" s="1" t="s">
        <v>138</v>
      </c>
      <c r="I95" s="1" t="s">
        <v>43</v>
      </c>
      <c r="J95" s="5">
        <v>15.294</v>
      </c>
    </row>
    <row r="96" spans="1:10" ht="12.75">
      <c r="A96">
        <v>15.455</v>
      </c>
      <c r="G96" s="5">
        <v>131</v>
      </c>
      <c r="H96" s="1" t="s">
        <v>129</v>
      </c>
      <c r="I96" s="1" t="s">
        <v>239</v>
      </c>
      <c r="J96" s="5">
        <v>15.165</v>
      </c>
    </row>
    <row r="97" spans="1:10" ht="12.75">
      <c r="A97">
        <v>11.869</v>
      </c>
      <c r="G97" s="5">
        <v>40</v>
      </c>
      <c r="H97" s="1" t="s">
        <v>148</v>
      </c>
      <c r="I97" s="1" t="s">
        <v>182</v>
      </c>
      <c r="J97" s="5">
        <v>15.09</v>
      </c>
    </row>
    <row r="98" spans="1:10" ht="12.75">
      <c r="A98">
        <v>24.573</v>
      </c>
      <c r="G98" s="5">
        <v>34</v>
      </c>
      <c r="H98" s="1" t="s">
        <v>86</v>
      </c>
      <c r="I98" s="1" t="s">
        <v>178</v>
      </c>
      <c r="J98" s="5">
        <v>15.005</v>
      </c>
    </row>
    <row r="99" spans="1:10" ht="12.75">
      <c r="A99">
        <v>14.401</v>
      </c>
      <c r="G99" s="5">
        <v>81</v>
      </c>
      <c r="H99" s="1" t="s">
        <v>100</v>
      </c>
      <c r="I99" s="1" t="s">
        <v>207</v>
      </c>
      <c r="J99" s="5">
        <v>14.951</v>
      </c>
    </row>
    <row r="100" spans="1:10" ht="12.75">
      <c r="A100">
        <v>6.453</v>
      </c>
      <c r="G100" s="5">
        <v>50</v>
      </c>
      <c r="H100" s="1" t="s">
        <v>106</v>
      </c>
      <c r="I100" s="1" t="s">
        <v>189</v>
      </c>
      <c r="J100" s="5">
        <v>14.93</v>
      </c>
    </row>
    <row r="101" spans="1:10" ht="12.75">
      <c r="A101">
        <v>17.791</v>
      </c>
      <c r="G101" s="5">
        <v>60</v>
      </c>
      <c r="H101" s="1" t="s">
        <v>100</v>
      </c>
      <c r="I101" s="1" t="s">
        <v>196</v>
      </c>
      <c r="J101" s="5">
        <v>14.908</v>
      </c>
    </row>
    <row r="102" spans="1:10" ht="12.75">
      <c r="A102">
        <v>25.19</v>
      </c>
      <c r="G102" s="5">
        <v>196</v>
      </c>
      <c r="H102" s="1" t="s">
        <v>104</v>
      </c>
      <c r="I102" s="1" t="s">
        <v>21</v>
      </c>
      <c r="J102" s="5">
        <v>14.805</v>
      </c>
    </row>
    <row r="103" spans="1:10" ht="12.75">
      <c r="A103">
        <v>7.017</v>
      </c>
      <c r="G103" s="5">
        <v>115</v>
      </c>
      <c r="H103" s="1" t="s">
        <v>118</v>
      </c>
      <c r="I103" s="1" t="s">
        <v>229</v>
      </c>
      <c r="J103" s="5">
        <v>14.752</v>
      </c>
    </row>
    <row r="104" spans="1:10" ht="12.75">
      <c r="A104">
        <v>14.557</v>
      </c>
      <c r="G104" s="5">
        <v>65</v>
      </c>
      <c r="H104" s="1" t="s">
        <v>148</v>
      </c>
      <c r="I104" s="1" t="s">
        <v>199</v>
      </c>
      <c r="J104" s="5">
        <v>14.651</v>
      </c>
    </row>
    <row r="105" spans="1:10" ht="12.75">
      <c r="A105">
        <v>0.9</v>
      </c>
      <c r="G105" s="5">
        <v>56</v>
      </c>
      <c r="H105" s="1" t="s">
        <v>141</v>
      </c>
      <c r="I105" s="1" t="s">
        <v>194</v>
      </c>
      <c r="J105" s="5">
        <v>14.586</v>
      </c>
    </row>
    <row r="106" spans="1:10" ht="12.75">
      <c r="A106">
        <v>8.118</v>
      </c>
      <c r="G106" s="5">
        <v>104</v>
      </c>
      <c r="H106" s="1" t="s">
        <v>103</v>
      </c>
      <c r="I106" s="1" t="s">
        <v>221</v>
      </c>
      <c r="J106" s="5">
        <v>14.557</v>
      </c>
    </row>
    <row r="107" spans="1:10" ht="12.75">
      <c r="A107">
        <v>20.343</v>
      </c>
      <c r="G107" s="5">
        <v>182</v>
      </c>
      <c r="H107" s="1" t="s">
        <v>98</v>
      </c>
      <c r="I107" s="1" t="s">
        <v>320</v>
      </c>
      <c r="J107" s="5">
        <v>14.549</v>
      </c>
    </row>
    <row r="108" spans="1:10" ht="12.75">
      <c r="A108">
        <v>11.426</v>
      </c>
      <c r="G108" s="5">
        <v>99</v>
      </c>
      <c r="H108" s="1" t="s">
        <v>145</v>
      </c>
      <c r="I108" t="s">
        <v>217</v>
      </c>
      <c r="J108" s="5">
        <v>14.401</v>
      </c>
    </row>
    <row r="109" spans="1:10" ht="12.75">
      <c r="A109">
        <v>18.006</v>
      </c>
      <c r="G109" s="5">
        <v>181</v>
      </c>
      <c r="H109" s="1" t="s">
        <v>115</v>
      </c>
      <c r="I109" s="1" t="s">
        <v>262</v>
      </c>
      <c r="J109" s="5">
        <v>14.383</v>
      </c>
    </row>
    <row r="110" spans="1:10" ht="12.75">
      <c r="A110">
        <v>22.642</v>
      </c>
      <c r="G110" s="5">
        <v>120</v>
      </c>
      <c r="H110" s="1" t="s">
        <v>94</v>
      </c>
      <c r="I110" s="1" t="s">
        <v>233</v>
      </c>
      <c r="J110" s="5">
        <v>14.376</v>
      </c>
    </row>
    <row r="111" spans="1:10" ht="12.75">
      <c r="A111">
        <v>24.159</v>
      </c>
      <c r="G111" s="5">
        <v>186</v>
      </c>
      <c r="H111" s="1" t="s">
        <v>126</v>
      </c>
      <c r="I111" t="s">
        <v>2</v>
      </c>
      <c r="J111" s="5">
        <v>14.217</v>
      </c>
    </row>
    <row r="112" spans="1:10" ht="12.75">
      <c r="A112">
        <v>18.433</v>
      </c>
      <c r="G112" s="5">
        <v>23</v>
      </c>
      <c r="H112" s="1" t="s">
        <v>111</v>
      </c>
      <c r="I112" s="1" t="s">
        <v>170</v>
      </c>
      <c r="J112" s="5">
        <v>13.961</v>
      </c>
    </row>
    <row r="113" spans="1:10" ht="12.75">
      <c r="A113">
        <v>15.347</v>
      </c>
      <c r="G113" s="5">
        <v>46</v>
      </c>
      <c r="H113" s="1" t="s">
        <v>111</v>
      </c>
      <c r="I113" s="1" t="s">
        <v>187</v>
      </c>
      <c r="J113" s="5">
        <v>13.814</v>
      </c>
    </row>
    <row r="114" spans="1:10" ht="12.75">
      <c r="A114">
        <v>7.476</v>
      </c>
      <c r="G114" s="5">
        <v>177</v>
      </c>
      <c r="H114" s="1" t="s">
        <v>127</v>
      </c>
      <c r="I114" s="1" t="s">
        <v>335</v>
      </c>
      <c r="J114" s="5">
        <v>13.756</v>
      </c>
    </row>
    <row r="115" spans="1:10" ht="12.75">
      <c r="A115">
        <v>14.752</v>
      </c>
      <c r="G115" s="5">
        <v>138</v>
      </c>
      <c r="H115" s="1" t="s">
        <v>126</v>
      </c>
      <c r="I115" t="s">
        <v>3</v>
      </c>
      <c r="J115" s="5">
        <v>13.741</v>
      </c>
    </row>
    <row r="116" spans="1:10" ht="12.75">
      <c r="A116">
        <v>17.227</v>
      </c>
      <c r="G116" s="5">
        <v>14</v>
      </c>
      <c r="H116" s="1" t="s">
        <v>96</v>
      </c>
      <c r="I116" s="1" t="s">
        <v>162</v>
      </c>
      <c r="J116" s="5">
        <v>13.729</v>
      </c>
    </row>
    <row r="117" spans="1:10" ht="12.75">
      <c r="A117">
        <v>20.955</v>
      </c>
      <c r="G117" s="5">
        <v>175</v>
      </c>
      <c r="H117" s="1" t="s">
        <v>131</v>
      </c>
      <c r="I117" s="1" t="s">
        <v>259</v>
      </c>
      <c r="J117" s="5">
        <v>13.484</v>
      </c>
    </row>
    <row r="118" spans="1:10" ht="12.75">
      <c r="A118">
        <v>15.377</v>
      </c>
      <c r="G118" s="5">
        <v>180</v>
      </c>
      <c r="H118" s="1" t="s">
        <v>140</v>
      </c>
      <c r="I118" s="1" t="s">
        <v>46</v>
      </c>
      <c r="J118" s="5">
        <v>13.226</v>
      </c>
    </row>
    <row r="119" spans="1:10" ht="12.75">
      <c r="A119">
        <v>6.926</v>
      </c>
      <c r="G119" s="5">
        <v>124</v>
      </c>
      <c r="H119" s="1" t="s">
        <v>105</v>
      </c>
      <c r="I119" s="1" t="s">
        <v>23</v>
      </c>
      <c r="J119" s="5">
        <v>13.223</v>
      </c>
    </row>
    <row r="120" spans="1:10" ht="12.75">
      <c r="A120">
        <v>14.376</v>
      </c>
      <c r="G120" s="5">
        <v>145</v>
      </c>
      <c r="H120" s="1" t="s">
        <v>88</v>
      </c>
      <c r="I120" t="s">
        <v>309</v>
      </c>
      <c r="J120" s="5">
        <v>13.146</v>
      </c>
    </row>
    <row r="121" spans="1:10" ht="12.75">
      <c r="A121">
        <v>8.977</v>
      </c>
      <c r="G121" s="5">
        <v>82</v>
      </c>
      <c r="H121" s="1" t="s">
        <v>119</v>
      </c>
      <c r="I121" s="1" t="s">
        <v>32</v>
      </c>
      <c r="J121" s="5">
        <v>13.044</v>
      </c>
    </row>
    <row r="122" spans="1:10" ht="12.75">
      <c r="A122">
        <v>12.821</v>
      </c>
      <c r="G122" s="5">
        <v>94</v>
      </c>
      <c r="H122" s="1" t="s">
        <v>146</v>
      </c>
      <c r="I122" s="1" t="s">
        <v>214</v>
      </c>
      <c r="J122" s="5">
        <v>13.031</v>
      </c>
    </row>
    <row r="123" spans="1:10" ht="12.75">
      <c r="A123">
        <v>4.124</v>
      </c>
      <c r="G123" s="5">
        <v>18</v>
      </c>
      <c r="H123" s="1" t="s">
        <v>135</v>
      </c>
      <c r="I123" s="1" t="s">
        <v>166</v>
      </c>
      <c r="J123" s="5">
        <v>12.991</v>
      </c>
    </row>
    <row r="124" spans="1:10" ht="12.75">
      <c r="A124">
        <v>13.223</v>
      </c>
      <c r="G124" s="5">
        <v>159</v>
      </c>
      <c r="H124" s="1" t="s">
        <v>124</v>
      </c>
      <c r="I124" s="1" t="s">
        <v>251</v>
      </c>
      <c r="J124" s="5">
        <v>12.978</v>
      </c>
    </row>
    <row r="125" spans="1:10" ht="12.75">
      <c r="A125">
        <v>11.647</v>
      </c>
      <c r="G125" s="5">
        <v>154</v>
      </c>
      <c r="H125" s="1" t="s">
        <v>85</v>
      </c>
      <c r="I125" s="1" t="s">
        <v>9</v>
      </c>
      <c r="J125" s="5">
        <v>12.951</v>
      </c>
    </row>
    <row r="126" spans="1:10" ht="12.75">
      <c r="A126">
        <v>10.653</v>
      </c>
      <c r="G126" s="5">
        <v>122</v>
      </c>
      <c r="H126" s="1" t="s">
        <v>122</v>
      </c>
      <c r="I126" s="1" t="s">
        <v>234</v>
      </c>
      <c r="J126" s="5">
        <v>12.821</v>
      </c>
    </row>
    <row r="127" spans="1:10" ht="12.75">
      <c r="A127">
        <v>19.194</v>
      </c>
      <c r="G127" s="5">
        <v>71</v>
      </c>
      <c r="H127" s="1" t="s">
        <v>87</v>
      </c>
      <c r="I127" s="1" t="s">
        <v>202</v>
      </c>
      <c r="J127" s="5">
        <v>12.765</v>
      </c>
    </row>
    <row r="128" spans="1:10" ht="12.75">
      <c r="A128">
        <v>7.641</v>
      </c>
      <c r="G128" s="5">
        <v>212</v>
      </c>
      <c r="H128" s="1" t="s">
        <v>98</v>
      </c>
      <c r="I128" s="1" t="s">
        <v>321</v>
      </c>
      <c r="J128" s="5">
        <v>12.632</v>
      </c>
    </row>
    <row r="129" spans="1:10" ht="12.75">
      <c r="A129">
        <v>17.315</v>
      </c>
      <c r="G129" s="5">
        <v>80</v>
      </c>
      <c r="H129" s="1" t="s">
        <v>150</v>
      </c>
      <c r="I129" s="1" t="s">
        <v>206</v>
      </c>
      <c r="J129" s="5">
        <v>12.571</v>
      </c>
    </row>
    <row r="130" spans="1:10" ht="12.75">
      <c r="A130">
        <v>11.9</v>
      </c>
      <c r="G130" s="5">
        <v>63</v>
      </c>
      <c r="H130" s="1" t="s">
        <v>121</v>
      </c>
      <c r="I130" s="1" t="s">
        <v>198</v>
      </c>
      <c r="J130" s="5">
        <v>12.547</v>
      </c>
    </row>
    <row r="131" spans="1:10" ht="12.75">
      <c r="A131">
        <v>15.165</v>
      </c>
      <c r="G131" s="5">
        <v>242</v>
      </c>
      <c r="H131" s="1" t="s">
        <v>89</v>
      </c>
      <c r="I131" s="1" t="s">
        <v>294</v>
      </c>
      <c r="J131" s="5">
        <v>12.458</v>
      </c>
    </row>
    <row r="132" spans="1:10" ht="12.75">
      <c r="A132">
        <v>20.033</v>
      </c>
      <c r="G132" s="5">
        <v>148</v>
      </c>
      <c r="H132" s="1" t="s">
        <v>117</v>
      </c>
      <c r="I132" s="1" t="s">
        <v>246</v>
      </c>
      <c r="J132" s="5">
        <v>12.328</v>
      </c>
    </row>
    <row r="133" spans="1:10" ht="12.75">
      <c r="A133">
        <v>6.462</v>
      </c>
      <c r="G133" s="5">
        <v>152</v>
      </c>
      <c r="H133" s="1" t="s">
        <v>148</v>
      </c>
      <c r="I133" s="1" t="s">
        <v>248</v>
      </c>
      <c r="J133" s="5">
        <v>12.278</v>
      </c>
    </row>
    <row r="134" spans="1:10" ht="12.75">
      <c r="A134">
        <v>8.593</v>
      </c>
      <c r="G134" s="5">
        <v>66</v>
      </c>
      <c r="H134" s="1" t="s">
        <v>110</v>
      </c>
      <c r="I134" t="s">
        <v>151</v>
      </c>
      <c r="J134" s="5">
        <v>12.228</v>
      </c>
    </row>
    <row r="135" spans="1:10" ht="12.75">
      <c r="A135">
        <v>12.109</v>
      </c>
      <c r="G135" s="5">
        <v>135</v>
      </c>
      <c r="H135" s="1" t="s">
        <v>91</v>
      </c>
      <c r="I135" s="1" t="s">
        <v>18</v>
      </c>
      <c r="J135" s="5">
        <v>12.109</v>
      </c>
    </row>
    <row r="136" spans="1:10" ht="12.75">
      <c r="A136">
        <v>15.913</v>
      </c>
      <c r="G136" s="5">
        <v>87</v>
      </c>
      <c r="H136" s="1" t="s">
        <v>141</v>
      </c>
      <c r="I136" s="1" t="s">
        <v>208</v>
      </c>
      <c r="J136" s="5">
        <v>12.103</v>
      </c>
    </row>
    <row r="137" spans="1:10" ht="12.75">
      <c r="A137">
        <v>16.076</v>
      </c>
      <c r="G137" s="5">
        <v>67</v>
      </c>
      <c r="H137" s="1" t="s">
        <v>134</v>
      </c>
      <c r="I137" s="1" t="s">
        <v>340</v>
      </c>
      <c r="J137" s="5">
        <v>12.031</v>
      </c>
    </row>
    <row r="138" spans="1:10" ht="12.75">
      <c r="A138">
        <v>13.741</v>
      </c>
      <c r="G138" s="5">
        <v>45</v>
      </c>
      <c r="H138" s="1" t="s">
        <v>150</v>
      </c>
      <c r="I138" s="1" t="s">
        <v>186</v>
      </c>
      <c r="J138" s="5">
        <v>12.005</v>
      </c>
    </row>
    <row r="139" spans="1:10" ht="12.75">
      <c r="A139">
        <v>10.298</v>
      </c>
      <c r="G139" s="5">
        <v>77</v>
      </c>
      <c r="H139" s="1" t="s">
        <v>139</v>
      </c>
      <c r="I139" t="s">
        <v>304</v>
      </c>
      <c r="J139" s="5">
        <v>11.955</v>
      </c>
    </row>
    <row r="140" spans="1:10" ht="12.75">
      <c r="A140">
        <v>9.372</v>
      </c>
      <c r="G140" s="5">
        <v>130</v>
      </c>
      <c r="H140" s="1" t="s">
        <v>116</v>
      </c>
      <c r="I140" s="1" t="s">
        <v>28</v>
      </c>
      <c r="J140" s="5">
        <v>11.9</v>
      </c>
    </row>
    <row r="141" spans="1:10" ht="12.75">
      <c r="A141">
        <v>15.294</v>
      </c>
      <c r="G141" s="5">
        <v>173</v>
      </c>
      <c r="H141" s="1" t="s">
        <v>127</v>
      </c>
      <c r="I141" s="1" t="s">
        <v>334</v>
      </c>
      <c r="J141" s="5">
        <v>11.891</v>
      </c>
    </row>
    <row r="142" spans="1:10" ht="12.75">
      <c r="A142">
        <v>5.543</v>
      </c>
      <c r="G142" s="5">
        <v>97</v>
      </c>
      <c r="H142" s="1" t="s">
        <v>88</v>
      </c>
      <c r="I142" t="s">
        <v>310</v>
      </c>
      <c r="J142" s="5">
        <v>11.869</v>
      </c>
    </row>
    <row r="143" spans="1:10" ht="12.75">
      <c r="A143">
        <v>8.125</v>
      </c>
      <c r="G143" s="5">
        <v>95</v>
      </c>
      <c r="H143" s="1" t="s">
        <v>93</v>
      </c>
      <c r="I143" s="1" t="s">
        <v>215</v>
      </c>
      <c r="J143" s="5">
        <v>11.694</v>
      </c>
    </row>
    <row r="144" spans="1:10" ht="12.75">
      <c r="A144">
        <v>16.276</v>
      </c>
      <c r="G144" s="5">
        <v>125</v>
      </c>
      <c r="H144" s="1" t="s">
        <v>143</v>
      </c>
      <c r="I144" s="1" t="s">
        <v>236</v>
      </c>
      <c r="J144" s="5">
        <v>11.647</v>
      </c>
    </row>
    <row r="145" spans="1:10" ht="12.75">
      <c r="A145">
        <v>13.146</v>
      </c>
      <c r="G145" s="5">
        <v>202</v>
      </c>
      <c r="H145" s="1" t="s">
        <v>99</v>
      </c>
      <c r="I145" s="1" t="s">
        <v>273</v>
      </c>
      <c r="J145" s="5">
        <v>11.43</v>
      </c>
    </row>
    <row r="146" spans="1:10" ht="12.75">
      <c r="A146">
        <v>4.73</v>
      </c>
      <c r="G146" s="5">
        <v>108</v>
      </c>
      <c r="H146" s="1" t="s">
        <v>137</v>
      </c>
      <c r="I146" t="s">
        <v>7</v>
      </c>
      <c r="J146" s="5">
        <v>11.426</v>
      </c>
    </row>
    <row r="147" spans="1:10" ht="12.75">
      <c r="A147">
        <v>6.191</v>
      </c>
      <c r="G147" s="5">
        <v>165</v>
      </c>
      <c r="H147" s="1" t="s">
        <v>128</v>
      </c>
      <c r="I147" s="1" t="s">
        <v>255</v>
      </c>
      <c r="J147" s="5">
        <v>11.213</v>
      </c>
    </row>
    <row r="148" spans="1:10" ht="12.75">
      <c r="A148">
        <v>12.328</v>
      </c>
      <c r="G148" s="5">
        <v>27</v>
      </c>
      <c r="H148" s="1" t="s">
        <v>150</v>
      </c>
      <c r="I148" s="1" t="s">
        <v>172</v>
      </c>
      <c r="J148" s="5">
        <v>11.198</v>
      </c>
    </row>
    <row r="149" spans="1:10" ht="12.75">
      <c r="A149">
        <v>15.947</v>
      </c>
      <c r="G149" s="5">
        <v>158</v>
      </c>
      <c r="H149" s="1" t="s">
        <v>85</v>
      </c>
      <c r="I149" s="1" t="s">
        <v>11</v>
      </c>
      <c r="J149" s="5">
        <v>11.167</v>
      </c>
    </row>
    <row r="150" spans="1:10" ht="12.75">
      <c r="A150">
        <v>10.006</v>
      </c>
      <c r="G150" s="5">
        <v>79</v>
      </c>
      <c r="H150" s="1" t="s">
        <v>134</v>
      </c>
      <c r="I150" s="1" t="s">
        <v>341</v>
      </c>
      <c r="J150" s="5">
        <v>11.135</v>
      </c>
    </row>
    <row r="151" spans="1:10" ht="12.75">
      <c r="A151">
        <v>5.936</v>
      </c>
      <c r="G151" s="5">
        <v>168</v>
      </c>
      <c r="H151" s="1" t="s">
        <v>119</v>
      </c>
      <c r="I151" s="1" t="s">
        <v>33</v>
      </c>
      <c r="J151" s="5">
        <v>11.125</v>
      </c>
    </row>
    <row r="152" spans="1:10" ht="12.75">
      <c r="A152">
        <v>12.278</v>
      </c>
      <c r="G152" s="5">
        <v>171</v>
      </c>
      <c r="H152" s="1" t="s">
        <v>108</v>
      </c>
      <c r="I152" s="1" t="s">
        <v>257</v>
      </c>
      <c r="J152" s="5">
        <v>10.906</v>
      </c>
    </row>
    <row r="153" spans="1:10" ht="12.75">
      <c r="A153">
        <v>17.322</v>
      </c>
      <c r="G153" s="5">
        <v>174</v>
      </c>
      <c r="H153" s="1" t="s">
        <v>102</v>
      </c>
      <c r="I153" s="1" t="s">
        <v>324</v>
      </c>
      <c r="J153" s="5">
        <v>10.887</v>
      </c>
    </row>
    <row r="154" spans="1:10" ht="12.75">
      <c r="A154">
        <v>12.951</v>
      </c>
      <c r="G154" s="5">
        <v>91</v>
      </c>
      <c r="H154" s="1" t="s">
        <v>106</v>
      </c>
      <c r="I154" s="1" t="s">
        <v>211</v>
      </c>
      <c r="J154" s="5">
        <v>10.785</v>
      </c>
    </row>
    <row r="155" spans="1:10" ht="12.75">
      <c r="A155">
        <v>8.463</v>
      </c>
      <c r="G155" s="5">
        <v>189</v>
      </c>
      <c r="H155" s="1" t="s">
        <v>108</v>
      </c>
      <c r="I155" s="1" t="s">
        <v>267</v>
      </c>
      <c r="J155" s="5">
        <v>10.678</v>
      </c>
    </row>
    <row r="156" spans="1:10" ht="12.75">
      <c r="A156">
        <v>15.728</v>
      </c>
      <c r="G156" s="5">
        <v>126</v>
      </c>
      <c r="H156" s="1" t="s">
        <v>137</v>
      </c>
      <c r="I156" t="s">
        <v>6</v>
      </c>
      <c r="J156" s="5">
        <v>10.653</v>
      </c>
    </row>
    <row r="157" spans="1:10" ht="12.75">
      <c r="A157">
        <v>7.7</v>
      </c>
      <c r="G157" s="5">
        <v>172</v>
      </c>
      <c r="H157" s="1" t="s">
        <v>115</v>
      </c>
      <c r="I157" s="1" t="s">
        <v>258</v>
      </c>
      <c r="J157" s="5">
        <v>10.623</v>
      </c>
    </row>
    <row r="158" spans="1:10" ht="12.75">
      <c r="A158">
        <v>11.167</v>
      </c>
      <c r="G158" s="5">
        <v>139</v>
      </c>
      <c r="H158" s="1" t="s">
        <v>93</v>
      </c>
      <c r="I158" s="1" t="s">
        <v>241</v>
      </c>
      <c r="J158" s="5">
        <v>10.298</v>
      </c>
    </row>
    <row r="159" spans="1:10" ht="12.75">
      <c r="A159">
        <v>12.978</v>
      </c>
      <c r="G159" s="5">
        <v>193</v>
      </c>
      <c r="H159" s="1" t="s">
        <v>123</v>
      </c>
      <c r="I159" s="1" t="s">
        <v>330</v>
      </c>
      <c r="J159" s="5">
        <v>10.24</v>
      </c>
    </row>
    <row r="160" spans="1:10" ht="12.75">
      <c r="A160">
        <v>8.43</v>
      </c>
      <c r="G160" s="5">
        <v>64</v>
      </c>
      <c r="H160" s="1" t="s">
        <v>120</v>
      </c>
      <c r="I160" s="1" t="s">
        <v>326</v>
      </c>
      <c r="J160" s="5">
        <v>10.165</v>
      </c>
    </row>
    <row r="161" spans="1:10" ht="12.75">
      <c r="A161">
        <v>4.698</v>
      </c>
      <c r="G161" s="5">
        <v>187</v>
      </c>
      <c r="H161" s="1" t="s">
        <v>131</v>
      </c>
      <c r="I161" s="1" t="s">
        <v>266</v>
      </c>
      <c r="J161" s="5">
        <v>10.133</v>
      </c>
    </row>
    <row r="162" spans="1:10" ht="12.75">
      <c r="A162">
        <v>17.922</v>
      </c>
      <c r="G162" s="5">
        <v>205</v>
      </c>
      <c r="H162" s="1" t="s">
        <v>140</v>
      </c>
      <c r="I162" s="1" t="s">
        <v>48</v>
      </c>
      <c r="J162" s="5">
        <v>10.125</v>
      </c>
    </row>
    <row r="163" spans="1:10" ht="12.75">
      <c r="A163">
        <v>4.047</v>
      </c>
      <c r="G163" s="5">
        <v>215</v>
      </c>
      <c r="H163" s="1" t="s">
        <v>112</v>
      </c>
      <c r="I163" s="1" t="s">
        <v>283</v>
      </c>
      <c r="J163" s="5">
        <v>10.116</v>
      </c>
    </row>
    <row r="164" spans="1:10" ht="12.75">
      <c r="A164">
        <v>9.323</v>
      </c>
      <c r="G164" s="5">
        <v>179</v>
      </c>
      <c r="H164" s="1" t="s">
        <v>105</v>
      </c>
      <c r="I164" s="1" t="s">
        <v>24</v>
      </c>
      <c r="J164" s="5">
        <v>10.071</v>
      </c>
    </row>
    <row r="165" spans="1:10" ht="12.75">
      <c r="A165">
        <v>11.213</v>
      </c>
      <c r="G165" s="5">
        <v>150</v>
      </c>
      <c r="H165" s="1" t="s">
        <v>97</v>
      </c>
      <c r="I165" s="1" t="s">
        <v>247</v>
      </c>
      <c r="J165" s="5">
        <v>10.006</v>
      </c>
    </row>
    <row r="166" spans="1:10" ht="12.75">
      <c r="A166">
        <v>19.94</v>
      </c>
      <c r="G166" s="5">
        <v>190</v>
      </c>
      <c r="H166" s="1" t="s">
        <v>102</v>
      </c>
      <c r="I166" s="1" t="s">
        <v>20</v>
      </c>
      <c r="J166" s="5">
        <v>9.964</v>
      </c>
    </row>
    <row r="167" spans="1:10" ht="12.75">
      <c r="A167">
        <v>6.581</v>
      </c>
      <c r="G167" s="5">
        <v>197</v>
      </c>
      <c r="H167" s="1" t="s">
        <v>98</v>
      </c>
      <c r="I167" s="1" t="s">
        <v>319</v>
      </c>
      <c r="J167" s="5">
        <v>9.872</v>
      </c>
    </row>
    <row r="168" spans="1:10" ht="12.75">
      <c r="A168">
        <v>11.125</v>
      </c>
      <c r="G168" s="5">
        <v>244</v>
      </c>
      <c r="H168" s="1" t="s">
        <v>89</v>
      </c>
      <c r="I168" s="1" t="s">
        <v>296</v>
      </c>
      <c r="J168" s="5">
        <v>9.665</v>
      </c>
    </row>
    <row r="169" spans="1:10" ht="12.75">
      <c r="A169">
        <v>9.053</v>
      </c>
      <c r="G169" s="5">
        <v>194</v>
      </c>
      <c r="H169" s="1" t="s">
        <v>140</v>
      </c>
      <c r="I169" s="1" t="s">
        <v>47</v>
      </c>
      <c r="J169" s="5">
        <v>9.659</v>
      </c>
    </row>
    <row r="170" spans="1:10" ht="12.75">
      <c r="A170">
        <v>19.643</v>
      </c>
      <c r="G170" s="5">
        <v>219</v>
      </c>
      <c r="H170" s="1" t="s">
        <v>102</v>
      </c>
      <c r="I170" s="1" t="s">
        <v>19</v>
      </c>
      <c r="J170" s="5">
        <v>9.554</v>
      </c>
    </row>
    <row r="171" spans="1:10" ht="12.75">
      <c r="A171">
        <v>10.906</v>
      </c>
      <c r="G171" s="5">
        <v>140</v>
      </c>
      <c r="H171" s="1" t="s">
        <v>129</v>
      </c>
      <c r="I171" s="1" t="s">
        <v>242</v>
      </c>
      <c r="J171" s="5">
        <v>9.372</v>
      </c>
    </row>
    <row r="172" spans="1:10" ht="12.75">
      <c r="A172">
        <v>10.623</v>
      </c>
      <c r="G172" s="5">
        <v>164</v>
      </c>
      <c r="H172" s="1" t="s">
        <v>113</v>
      </c>
      <c r="I172" s="1" t="s">
        <v>254</v>
      </c>
      <c r="J172" s="5">
        <v>9.323</v>
      </c>
    </row>
    <row r="173" spans="1:10" ht="12.75">
      <c r="A173">
        <v>11.891</v>
      </c>
      <c r="G173" s="5">
        <v>210</v>
      </c>
      <c r="H173" s="1" t="s">
        <v>124</v>
      </c>
      <c r="I173" s="1" t="s">
        <v>280</v>
      </c>
      <c r="J173" s="5">
        <v>9.277</v>
      </c>
    </row>
    <row r="174" spans="1:10" ht="12.75">
      <c r="A174">
        <v>10.887</v>
      </c>
      <c r="G174" s="5">
        <v>199</v>
      </c>
      <c r="H174" s="1" t="s">
        <v>114</v>
      </c>
      <c r="I174" s="1" t="s">
        <v>271</v>
      </c>
      <c r="J174" s="5">
        <v>9.179</v>
      </c>
    </row>
    <row r="175" spans="1:10" ht="12.75">
      <c r="A175">
        <v>13.484</v>
      </c>
      <c r="G175" s="5">
        <v>188</v>
      </c>
      <c r="H175" s="1" t="s">
        <v>139</v>
      </c>
      <c r="I175" t="s">
        <v>303</v>
      </c>
      <c r="J175" s="5">
        <v>9.107</v>
      </c>
    </row>
    <row r="176" spans="1:10" ht="12.75">
      <c r="A176">
        <v>7.558</v>
      </c>
      <c r="G176" s="5">
        <v>169</v>
      </c>
      <c r="H176" s="1" t="s">
        <v>124</v>
      </c>
      <c r="I176" s="1" t="s">
        <v>153</v>
      </c>
      <c r="J176" s="5">
        <v>9.053</v>
      </c>
    </row>
    <row r="177" spans="1:10" ht="12.75">
      <c r="A177">
        <v>13.756</v>
      </c>
      <c r="G177" s="5">
        <v>121</v>
      </c>
      <c r="H177" s="1" t="s">
        <v>110</v>
      </c>
      <c r="I177" t="s">
        <v>152</v>
      </c>
      <c r="J177" s="5">
        <v>8.977</v>
      </c>
    </row>
    <row r="178" spans="1:10" ht="12.75">
      <c r="A178">
        <v>6.885</v>
      </c>
      <c r="G178" s="5">
        <v>208</v>
      </c>
      <c r="H178" s="1" t="s">
        <v>101</v>
      </c>
      <c r="I178" s="1" t="s">
        <v>278</v>
      </c>
      <c r="J178" s="5">
        <v>8.823</v>
      </c>
    </row>
    <row r="179" spans="1:10" ht="12.75">
      <c r="A179">
        <v>10.071</v>
      </c>
      <c r="G179" s="5">
        <v>134</v>
      </c>
      <c r="H179" s="1" t="s">
        <v>134</v>
      </c>
      <c r="I179" s="1" t="s">
        <v>35</v>
      </c>
      <c r="J179" s="5">
        <v>8.593</v>
      </c>
    </row>
    <row r="180" spans="1:10" ht="12.75">
      <c r="A180">
        <v>13.226</v>
      </c>
      <c r="G180" s="5">
        <v>155</v>
      </c>
      <c r="H180" s="1" t="s">
        <v>115</v>
      </c>
      <c r="I180" s="1" t="s">
        <v>249</v>
      </c>
      <c r="J180" s="5">
        <v>8.463</v>
      </c>
    </row>
    <row r="181" spans="1:10" ht="12.75">
      <c r="A181">
        <v>14.383</v>
      </c>
      <c r="G181" s="5">
        <v>160</v>
      </c>
      <c r="H181" s="1" t="s">
        <v>121</v>
      </c>
      <c r="I181" s="1" t="s">
        <v>252</v>
      </c>
      <c r="J181" s="5">
        <v>8.43</v>
      </c>
    </row>
    <row r="182" spans="1:10" ht="12.75">
      <c r="A182">
        <v>14.549</v>
      </c>
      <c r="G182" s="5">
        <v>143</v>
      </c>
      <c r="H182" s="1" t="s">
        <v>106</v>
      </c>
      <c r="I182" s="1" t="s">
        <v>244</v>
      </c>
      <c r="J182" s="5">
        <v>8.125</v>
      </c>
    </row>
    <row r="183" spans="1:10" ht="12.75">
      <c r="A183">
        <v>6.592</v>
      </c>
      <c r="G183" s="5">
        <v>213</v>
      </c>
      <c r="H183" s="1" t="s">
        <v>98</v>
      </c>
      <c r="I183" s="1" t="s">
        <v>322</v>
      </c>
      <c r="J183" s="5">
        <v>8.125</v>
      </c>
    </row>
    <row r="184" spans="1:10" ht="12.75">
      <c r="A184">
        <v>15.933</v>
      </c>
      <c r="G184" s="5">
        <v>106</v>
      </c>
      <c r="H184" s="1" t="s">
        <v>146</v>
      </c>
      <c r="I184" s="1" t="s">
        <v>223</v>
      </c>
      <c r="J184" s="5">
        <v>8.118</v>
      </c>
    </row>
    <row r="185" spans="1:10" ht="12.75">
      <c r="A185">
        <v>4.77</v>
      </c>
      <c r="G185" s="5">
        <v>227</v>
      </c>
      <c r="H185" s="1" t="s">
        <v>114</v>
      </c>
      <c r="I185" s="1" t="s">
        <v>286</v>
      </c>
      <c r="J185" s="5">
        <v>8.01</v>
      </c>
    </row>
    <row r="186" spans="1:10" ht="12.75">
      <c r="A186">
        <v>14.217</v>
      </c>
      <c r="G186" s="5">
        <v>214</v>
      </c>
      <c r="H186" s="1" t="s">
        <v>107</v>
      </c>
      <c r="I186" s="1" t="s">
        <v>282</v>
      </c>
      <c r="J186" s="5">
        <v>7.95</v>
      </c>
    </row>
    <row r="187" spans="1:10" ht="12.75">
      <c r="A187">
        <v>10.133</v>
      </c>
      <c r="G187" s="5">
        <v>203</v>
      </c>
      <c r="H187" s="1" t="s">
        <v>114</v>
      </c>
      <c r="I187" s="1" t="s">
        <v>274</v>
      </c>
      <c r="J187" s="5">
        <v>7.899</v>
      </c>
    </row>
    <row r="188" spans="1:10" ht="12.75">
      <c r="A188">
        <v>9.107</v>
      </c>
      <c r="G188" s="5">
        <v>157</v>
      </c>
      <c r="H188" s="1" t="s">
        <v>143</v>
      </c>
      <c r="I188" s="1" t="s">
        <v>250</v>
      </c>
      <c r="J188" s="5">
        <v>7.7</v>
      </c>
    </row>
    <row r="189" spans="1:10" ht="12.75">
      <c r="A189">
        <v>10.678</v>
      </c>
      <c r="G189" s="5">
        <v>231</v>
      </c>
      <c r="H189" s="1" t="s">
        <v>142</v>
      </c>
      <c r="I189" s="1" t="s">
        <v>51</v>
      </c>
      <c r="J189" s="5">
        <v>7.695</v>
      </c>
    </row>
    <row r="190" spans="1:10" ht="12.75">
      <c r="A190">
        <v>9.964</v>
      </c>
      <c r="G190" s="5">
        <v>222</v>
      </c>
      <c r="H190" s="1" t="s">
        <v>125</v>
      </c>
      <c r="I190" s="1" t="s">
        <v>285</v>
      </c>
      <c r="J190" s="5">
        <v>7.648</v>
      </c>
    </row>
    <row r="191" spans="1:10" ht="12.75">
      <c r="A191">
        <v>6.85</v>
      </c>
      <c r="G191" s="5">
        <v>128</v>
      </c>
      <c r="H191" s="1" t="s">
        <v>111</v>
      </c>
      <c r="I191" s="1" t="s">
        <v>238</v>
      </c>
      <c r="J191" s="5">
        <v>7.641</v>
      </c>
    </row>
    <row r="192" spans="1:10" ht="12.75">
      <c r="A192">
        <v>5.318</v>
      </c>
      <c r="G192" s="5">
        <v>243</v>
      </c>
      <c r="H192" s="1" t="s">
        <v>107</v>
      </c>
      <c r="I192" s="1" t="s">
        <v>295</v>
      </c>
      <c r="J192" s="5">
        <v>7.598</v>
      </c>
    </row>
    <row r="193" spans="1:10" ht="12.75">
      <c r="A193">
        <v>10.24</v>
      </c>
      <c r="G193" s="5">
        <v>176</v>
      </c>
      <c r="H193" s="1" t="s">
        <v>114</v>
      </c>
      <c r="I193" s="1" t="s">
        <v>260</v>
      </c>
      <c r="J193" s="5">
        <v>7.558</v>
      </c>
    </row>
    <row r="194" spans="1:10" ht="12.75">
      <c r="A194">
        <v>9.659</v>
      </c>
      <c r="G194" s="5">
        <v>217</v>
      </c>
      <c r="H194" s="1" t="s">
        <v>95</v>
      </c>
      <c r="I194" s="1" t="s">
        <v>315</v>
      </c>
      <c r="J194" s="5">
        <v>7.529</v>
      </c>
    </row>
    <row r="195" spans="1:10" ht="12.75">
      <c r="A195">
        <v>15.717</v>
      </c>
      <c r="G195" s="5">
        <v>114</v>
      </c>
      <c r="H195" s="1" t="s">
        <v>87</v>
      </c>
      <c r="I195" s="1" t="s">
        <v>228</v>
      </c>
      <c r="J195" s="5">
        <v>7.476</v>
      </c>
    </row>
    <row r="196" spans="1:10" ht="12.75">
      <c r="A196">
        <v>14.805</v>
      </c>
      <c r="G196" s="5">
        <v>200</v>
      </c>
      <c r="H196" s="1" t="s">
        <v>122</v>
      </c>
      <c r="I196" s="1" t="s">
        <v>272</v>
      </c>
      <c r="J196" s="5">
        <v>7.373</v>
      </c>
    </row>
    <row r="197" spans="1:10" ht="12.75">
      <c r="A197">
        <v>9.872</v>
      </c>
      <c r="G197" s="5">
        <v>198</v>
      </c>
      <c r="H197" s="1" t="s">
        <v>112</v>
      </c>
      <c r="I197" s="1" t="s">
        <v>270</v>
      </c>
      <c r="J197" s="5">
        <v>7.094</v>
      </c>
    </row>
    <row r="198" spans="1:10" ht="12.75">
      <c r="A198">
        <v>7.094</v>
      </c>
      <c r="G198" s="5">
        <v>89</v>
      </c>
      <c r="H198" s="1" t="s">
        <v>122</v>
      </c>
      <c r="I198" s="1" t="s">
        <v>209</v>
      </c>
      <c r="J198" s="5">
        <v>7.063</v>
      </c>
    </row>
    <row r="199" spans="1:10" ht="12.75">
      <c r="A199">
        <v>9.179</v>
      </c>
      <c r="G199" s="5">
        <v>92</v>
      </c>
      <c r="H199" s="1" t="s">
        <v>117</v>
      </c>
      <c r="I199" s="1" t="s">
        <v>212</v>
      </c>
      <c r="J199" s="5">
        <v>7.035</v>
      </c>
    </row>
    <row r="200" spans="1:10" ht="12.75">
      <c r="A200">
        <v>7.373</v>
      </c>
      <c r="G200" s="5">
        <v>103</v>
      </c>
      <c r="H200" s="1" t="s">
        <v>117</v>
      </c>
      <c r="I200" s="1" t="s">
        <v>220</v>
      </c>
      <c r="J200" s="5">
        <v>7.017</v>
      </c>
    </row>
    <row r="201" spans="1:10" ht="12.75">
      <c r="A201">
        <v>15.442</v>
      </c>
      <c r="G201" s="5">
        <v>119</v>
      </c>
      <c r="H201" s="1" t="s">
        <v>146</v>
      </c>
      <c r="I201" s="1" t="s">
        <v>232</v>
      </c>
      <c r="J201" s="5">
        <v>6.926</v>
      </c>
    </row>
    <row r="202" spans="1:10" ht="12.75">
      <c r="A202">
        <v>11.43</v>
      </c>
      <c r="G202" s="5">
        <v>178</v>
      </c>
      <c r="H202" s="1" t="s">
        <v>108</v>
      </c>
      <c r="I202" s="1" t="s">
        <v>261</v>
      </c>
      <c r="J202" s="5">
        <v>6.885</v>
      </c>
    </row>
    <row r="203" spans="1:10" ht="12.75">
      <c r="A203">
        <v>7.899</v>
      </c>
      <c r="G203" s="5">
        <v>191</v>
      </c>
      <c r="H203" s="1" t="s">
        <v>119</v>
      </c>
      <c r="I203" s="1" t="s">
        <v>31</v>
      </c>
      <c r="J203" s="5">
        <v>6.85</v>
      </c>
    </row>
    <row r="204" spans="1:10" ht="12.75">
      <c r="A204">
        <v>5.171</v>
      </c>
      <c r="G204" s="5">
        <v>232</v>
      </c>
      <c r="H204" s="1" t="s">
        <v>101</v>
      </c>
      <c r="I204" s="1" t="s">
        <v>290</v>
      </c>
      <c r="J204" s="5">
        <v>6.83</v>
      </c>
    </row>
    <row r="205" spans="1:10" ht="12.75">
      <c r="A205">
        <v>10.125</v>
      </c>
      <c r="G205" s="5">
        <v>75</v>
      </c>
      <c r="H205" s="1" t="s">
        <v>93</v>
      </c>
      <c r="I205" s="1" t="s">
        <v>205</v>
      </c>
      <c r="J205" s="5">
        <v>6.805</v>
      </c>
    </row>
    <row r="206" spans="1:10" ht="12.75">
      <c r="A206">
        <v>4.758</v>
      </c>
      <c r="G206" s="5">
        <v>183</v>
      </c>
      <c r="H206" s="1" t="s">
        <v>112</v>
      </c>
      <c r="I206" s="1" t="s">
        <v>263</v>
      </c>
      <c r="J206" s="5">
        <v>6.592</v>
      </c>
    </row>
    <row r="207" spans="1:10" ht="12.75">
      <c r="A207">
        <v>2.883</v>
      </c>
      <c r="G207" s="5">
        <v>167</v>
      </c>
      <c r="H207" t="s">
        <v>142</v>
      </c>
      <c r="I207" s="1" t="s">
        <v>49</v>
      </c>
      <c r="J207" s="5">
        <v>6.581</v>
      </c>
    </row>
    <row r="208" spans="1:10" ht="12.75">
      <c r="A208">
        <v>8.823</v>
      </c>
      <c r="G208" s="5">
        <v>133</v>
      </c>
      <c r="H208" t="s">
        <v>142</v>
      </c>
      <c r="I208" t="s">
        <v>352</v>
      </c>
      <c r="J208" s="5">
        <v>6.462</v>
      </c>
    </row>
    <row r="209" spans="1:10" ht="12.75">
      <c r="A209">
        <v>2.863</v>
      </c>
      <c r="G209" s="5">
        <v>100</v>
      </c>
      <c r="H209" s="1" t="s">
        <v>117</v>
      </c>
      <c r="I209" s="1" t="s">
        <v>218</v>
      </c>
      <c r="J209" s="5">
        <v>6.453</v>
      </c>
    </row>
    <row r="210" spans="1:10" ht="12.75">
      <c r="A210">
        <v>9.277</v>
      </c>
      <c r="G210" s="5">
        <v>224</v>
      </c>
      <c r="H210" s="1" t="s">
        <v>90</v>
      </c>
      <c r="I210" s="1" t="s">
        <v>15</v>
      </c>
      <c r="J210" s="5">
        <v>6.442</v>
      </c>
    </row>
    <row r="211" spans="1:10" ht="12.75">
      <c r="A211">
        <v>5.106</v>
      </c>
      <c r="G211" s="5">
        <v>233</v>
      </c>
      <c r="H211" s="1" t="s">
        <v>128</v>
      </c>
      <c r="I211" s="1" t="s">
        <v>291</v>
      </c>
      <c r="J211" s="5">
        <v>6.282</v>
      </c>
    </row>
    <row r="212" spans="1:10" ht="12.75">
      <c r="A212">
        <v>12.632</v>
      </c>
      <c r="G212" s="5">
        <v>237</v>
      </c>
      <c r="H212" s="1" t="s">
        <v>104</v>
      </c>
      <c r="I212" t="s">
        <v>353</v>
      </c>
      <c r="J212" s="5">
        <v>6.281</v>
      </c>
    </row>
    <row r="213" spans="1:10" ht="12.75">
      <c r="A213">
        <v>8.125</v>
      </c>
      <c r="G213" s="5">
        <v>216</v>
      </c>
      <c r="H213" s="1" t="s">
        <v>90</v>
      </c>
      <c r="I213" s="1" t="s">
        <v>14</v>
      </c>
      <c r="J213" s="5">
        <v>6.211</v>
      </c>
    </row>
    <row r="214" spans="1:10" ht="12.75">
      <c r="A214">
        <v>7.95</v>
      </c>
      <c r="G214" s="5">
        <v>236</v>
      </c>
      <c r="H214" s="1" t="s">
        <v>90</v>
      </c>
      <c r="I214" s="1" t="s">
        <v>16</v>
      </c>
      <c r="J214" s="5">
        <v>6.2</v>
      </c>
    </row>
    <row r="215" spans="1:10" ht="12.75">
      <c r="A215">
        <v>10.116</v>
      </c>
      <c r="G215" s="5">
        <v>147</v>
      </c>
      <c r="H215" s="1" t="s">
        <v>139</v>
      </c>
      <c r="I215" t="s">
        <v>0</v>
      </c>
      <c r="J215" s="5">
        <v>6.191</v>
      </c>
    </row>
    <row r="216" spans="1:10" ht="12.75">
      <c r="A216">
        <v>6.211</v>
      </c>
      <c r="G216" s="5">
        <v>151</v>
      </c>
      <c r="H216" s="1" t="s">
        <v>95</v>
      </c>
      <c r="I216" s="1" t="s">
        <v>317</v>
      </c>
      <c r="J216" s="5">
        <v>5.936</v>
      </c>
    </row>
    <row r="217" spans="1:10" ht="12.75">
      <c r="A217">
        <v>7.529</v>
      </c>
      <c r="G217" s="5">
        <v>235</v>
      </c>
      <c r="H217" s="1" t="s">
        <v>104</v>
      </c>
      <c r="I217" t="s">
        <v>354</v>
      </c>
      <c r="J217" s="5">
        <v>5.883</v>
      </c>
    </row>
    <row r="218" spans="1:10" ht="12.75">
      <c r="A218">
        <v>5.053</v>
      </c>
      <c r="G218" s="5">
        <v>229</v>
      </c>
      <c r="H218" s="1" t="s">
        <v>122</v>
      </c>
      <c r="I218" s="1" t="s">
        <v>288</v>
      </c>
      <c r="J218" s="5">
        <v>5.723</v>
      </c>
    </row>
    <row r="219" spans="1:10" ht="12.75">
      <c r="A219">
        <v>9.554</v>
      </c>
      <c r="G219" s="5">
        <v>142</v>
      </c>
      <c r="H219" s="1" t="s">
        <v>87</v>
      </c>
      <c r="I219" s="1" t="s">
        <v>243</v>
      </c>
      <c r="J219" s="5">
        <v>5.543</v>
      </c>
    </row>
    <row r="220" spans="1:10" ht="12.75">
      <c r="A220">
        <v>4.009</v>
      </c>
      <c r="G220" s="5">
        <v>254</v>
      </c>
      <c r="H220" s="1" t="s">
        <v>89</v>
      </c>
      <c r="I220" s="1" t="s">
        <v>299</v>
      </c>
      <c r="J220" s="5">
        <v>5.365</v>
      </c>
    </row>
    <row r="221" spans="1:10" ht="12.75">
      <c r="A221">
        <v>4.056</v>
      </c>
      <c r="G221" s="5">
        <v>192</v>
      </c>
      <c r="H221" s="1" t="s">
        <v>94</v>
      </c>
      <c r="I221" s="1" t="s">
        <v>268</v>
      </c>
      <c r="J221" s="5">
        <v>5.318</v>
      </c>
    </row>
    <row r="222" spans="1:10" ht="12.75">
      <c r="A222">
        <v>7.648</v>
      </c>
      <c r="G222" s="5">
        <v>204</v>
      </c>
      <c r="H222" s="1" t="s">
        <v>108</v>
      </c>
      <c r="I222" s="1" t="s">
        <v>275</v>
      </c>
      <c r="J222" s="5">
        <v>5.171</v>
      </c>
    </row>
    <row r="223" spans="1:10" ht="12.75">
      <c r="A223">
        <v>4.891</v>
      </c>
      <c r="G223" s="5">
        <v>211</v>
      </c>
      <c r="H223" s="1" t="s">
        <v>107</v>
      </c>
      <c r="I223" s="1" t="s">
        <v>281</v>
      </c>
      <c r="J223" s="5">
        <v>5.106</v>
      </c>
    </row>
    <row r="224" spans="1:10" ht="12.75">
      <c r="A224">
        <v>6.442</v>
      </c>
      <c r="G224" s="5">
        <v>218</v>
      </c>
      <c r="H224" s="1" t="s">
        <v>123</v>
      </c>
      <c r="I224" s="1" t="s">
        <v>331</v>
      </c>
      <c r="J224" s="5">
        <v>5.053</v>
      </c>
    </row>
    <row r="225" spans="1:10" ht="12.75">
      <c r="A225">
        <v>0.2</v>
      </c>
      <c r="G225" s="5">
        <v>223</v>
      </c>
      <c r="H225" s="1" t="s">
        <v>123</v>
      </c>
      <c r="I225" s="1" t="s">
        <v>328</v>
      </c>
      <c r="J225" s="5">
        <v>4.891</v>
      </c>
    </row>
    <row r="226" spans="1:10" ht="12.75">
      <c r="A226">
        <v>3.236</v>
      </c>
      <c r="G226" s="5">
        <v>185</v>
      </c>
      <c r="H226" s="1" t="s">
        <v>145</v>
      </c>
      <c r="I226" s="1" t="s">
        <v>265</v>
      </c>
      <c r="J226" s="5">
        <v>4.77</v>
      </c>
    </row>
    <row r="227" spans="1:10" ht="12.75">
      <c r="A227">
        <v>8.01</v>
      </c>
      <c r="G227" s="5">
        <v>241</v>
      </c>
      <c r="H227" s="1" t="s">
        <v>133</v>
      </c>
      <c r="I227" s="1" t="s">
        <v>293</v>
      </c>
      <c r="J227" s="5">
        <v>4.77</v>
      </c>
    </row>
    <row r="228" spans="1:10" ht="12.75">
      <c r="A228">
        <v>1.7</v>
      </c>
      <c r="G228" s="5">
        <v>206</v>
      </c>
      <c r="H228" s="1" t="s">
        <v>94</v>
      </c>
      <c r="I228" s="1" t="s">
        <v>276</v>
      </c>
      <c r="J228" s="5">
        <v>4.758</v>
      </c>
    </row>
    <row r="229" spans="1:10" ht="12.75">
      <c r="A229">
        <v>5.723</v>
      </c>
      <c r="G229" s="5">
        <v>146</v>
      </c>
      <c r="H229" s="1" t="s">
        <v>145</v>
      </c>
      <c r="I229" s="1" t="s">
        <v>245</v>
      </c>
      <c r="J229" s="5">
        <v>4.73</v>
      </c>
    </row>
    <row r="230" spans="1:10" ht="12.75">
      <c r="A230">
        <v>4.001</v>
      </c>
      <c r="G230" s="5">
        <v>161</v>
      </c>
      <c r="H230" s="1" t="s">
        <v>105</v>
      </c>
      <c r="I230" s="1" t="s">
        <v>25</v>
      </c>
      <c r="J230" s="5">
        <v>4.698</v>
      </c>
    </row>
    <row r="231" spans="1:10" ht="12.75">
      <c r="A231">
        <v>7.695</v>
      </c>
      <c r="G231" s="5">
        <v>48</v>
      </c>
      <c r="H231" s="1" t="s">
        <v>86</v>
      </c>
      <c r="I231" s="1" t="s">
        <v>188</v>
      </c>
      <c r="J231" s="5">
        <v>4.345</v>
      </c>
    </row>
    <row r="232" spans="1:10" ht="12.75">
      <c r="A232">
        <v>6.83</v>
      </c>
      <c r="G232" s="5">
        <v>123</v>
      </c>
      <c r="H232" s="1" t="s">
        <v>92</v>
      </c>
      <c r="I232" s="1" t="s">
        <v>235</v>
      </c>
      <c r="J232" s="5">
        <v>4.124</v>
      </c>
    </row>
    <row r="233" spans="1:10" ht="12.75">
      <c r="A233">
        <v>6.282</v>
      </c>
      <c r="G233" s="5">
        <v>221</v>
      </c>
      <c r="H233" s="1" t="s">
        <v>131</v>
      </c>
      <c r="I233" s="1" t="s">
        <v>284</v>
      </c>
      <c r="J233" s="5">
        <v>4.056</v>
      </c>
    </row>
    <row r="234" spans="1:10" ht="12.75">
      <c r="A234">
        <v>3.777</v>
      </c>
      <c r="G234" s="5">
        <v>163</v>
      </c>
      <c r="H234" s="1" t="s">
        <v>150</v>
      </c>
      <c r="I234" s="1" t="s">
        <v>253</v>
      </c>
      <c r="J234" s="5">
        <v>4.047</v>
      </c>
    </row>
    <row r="235" spans="1:10" ht="12.75">
      <c r="A235">
        <v>5.883</v>
      </c>
      <c r="G235" s="5">
        <v>220</v>
      </c>
      <c r="H235" s="1" t="s">
        <v>130</v>
      </c>
      <c r="I235" s="1" t="s">
        <v>338</v>
      </c>
      <c r="J235" s="5">
        <v>4.009</v>
      </c>
    </row>
    <row r="236" spans="1:10" ht="12.75">
      <c r="A236">
        <v>6.2</v>
      </c>
      <c r="G236" s="5">
        <v>230</v>
      </c>
      <c r="H236" s="1" t="s">
        <v>124</v>
      </c>
      <c r="I236" s="1" t="s">
        <v>289</v>
      </c>
      <c r="J236" s="5">
        <v>4.001</v>
      </c>
    </row>
    <row r="237" spans="1:10" ht="12.75">
      <c r="A237">
        <v>6.281</v>
      </c>
      <c r="G237" s="5">
        <v>239</v>
      </c>
      <c r="H237" s="1" t="s">
        <v>133</v>
      </c>
      <c r="I237" s="1" t="s">
        <v>292</v>
      </c>
      <c r="J237" s="5">
        <v>3.864</v>
      </c>
    </row>
    <row r="238" spans="1:10" ht="12.75">
      <c r="A238">
        <v>0.93</v>
      </c>
      <c r="G238" s="5">
        <v>234</v>
      </c>
      <c r="H238" s="1" t="s">
        <v>91</v>
      </c>
      <c r="I238" s="1" t="s">
        <v>313</v>
      </c>
      <c r="J238" s="5">
        <v>3.777</v>
      </c>
    </row>
    <row r="239" spans="1:10" ht="12.75">
      <c r="A239">
        <v>3.864</v>
      </c>
      <c r="G239" s="5">
        <v>240</v>
      </c>
      <c r="H239" s="1" t="s">
        <v>147</v>
      </c>
      <c r="I239" s="1" t="s">
        <v>346</v>
      </c>
      <c r="J239" s="5">
        <v>3.691</v>
      </c>
    </row>
    <row r="240" spans="1:10" ht="12.75">
      <c r="A240">
        <v>3.691</v>
      </c>
      <c r="G240" s="5">
        <v>249</v>
      </c>
      <c r="H240" s="1" t="s">
        <v>147</v>
      </c>
      <c r="I240" s="1" t="s">
        <v>349</v>
      </c>
      <c r="J240" s="5">
        <v>3.388</v>
      </c>
    </row>
    <row r="241" spans="1:10" ht="12.75">
      <c r="A241">
        <v>4.77</v>
      </c>
      <c r="G241" s="5">
        <v>226</v>
      </c>
      <c r="H241" s="1" t="s">
        <v>130</v>
      </c>
      <c r="I241" s="1" t="s">
        <v>339</v>
      </c>
      <c r="J241" s="5">
        <v>3.236</v>
      </c>
    </row>
    <row r="242" spans="1:10" ht="12.75">
      <c r="A242">
        <v>12.458</v>
      </c>
      <c r="G242" s="5">
        <v>207</v>
      </c>
      <c r="H242" s="1" t="s">
        <v>128</v>
      </c>
      <c r="I242" s="1" t="s">
        <v>277</v>
      </c>
      <c r="J242" s="5">
        <v>2.883</v>
      </c>
    </row>
    <row r="243" spans="1:10" ht="12.75">
      <c r="A243">
        <v>7.598</v>
      </c>
      <c r="G243" s="5">
        <v>209</v>
      </c>
      <c r="H243" s="1" t="s">
        <v>93</v>
      </c>
      <c r="I243" s="1" t="s">
        <v>279</v>
      </c>
      <c r="J243" s="5">
        <v>2.863</v>
      </c>
    </row>
    <row r="244" spans="1:10" ht="12.75">
      <c r="A244">
        <v>9.665</v>
      </c>
      <c r="G244" s="5">
        <v>245</v>
      </c>
      <c r="H244" s="1" t="s">
        <v>147</v>
      </c>
      <c r="I244" s="1" t="s">
        <v>347</v>
      </c>
      <c r="J244" s="5">
        <v>2.326</v>
      </c>
    </row>
    <row r="245" spans="1:10" ht="12.75">
      <c r="A245">
        <v>2.326</v>
      </c>
      <c r="G245" s="5">
        <v>250</v>
      </c>
      <c r="H245" s="1" t="s">
        <v>147</v>
      </c>
      <c r="I245" s="1" t="s">
        <v>348</v>
      </c>
      <c r="J245" s="5">
        <v>2.326</v>
      </c>
    </row>
    <row r="246" spans="1:10" ht="12.75">
      <c r="A246">
        <v>1.45</v>
      </c>
      <c r="G246" s="5">
        <v>247</v>
      </c>
      <c r="H246" s="1" t="s">
        <v>125</v>
      </c>
      <c r="I246" s="1" t="s">
        <v>298</v>
      </c>
      <c r="J246" s="5">
        <v>2.093</v>
      </c>
    </row>
    <row r="247" spans="1:10" ht="12.75">
      <c r="A247">
        <v>2.093</v>
      </c>
      <c r="G247" s="5">
        <v>251</v>
      </c>
      <c r="H247" s="1" t="s">
        <v>136</v>
      </c>
      <c r="I247" s="1" t="s">
        <v>38</v>
      </c>
      <c r="J247" s="5">
        <v>1.96</v>
      </c>
    </row>
    <row r="248" spans="1:10" ht="12.75">
      <c r="A248">
        <v>0.45</v>
      </c>
      <c r="G248" s="5">
        <v>252</v>
      </c>
      <c r="H248" s="1" t="s">
        <v>136</v>
      </c>
      <c r="I248" s="1" t="s">
        <v>40</v>
      </c>
      <c r="J248" s="5">
        <v>1.928</v>
      </c>
    </row>
    <row r="249" spans="1:10" ht="12.75">
      <c r="A249">
        <v>3.388</v>
      </c>
      <c r="G249" s="5">
        <v>228</v>
      </c>
      <c r="H249" s="1" t="s">
        <v>133</v>
      </c>
      <c r="I249" s="1" t="s">
        <v>287</v>
      </c>
      <c r="J249" s="5">
        <v>1.7</v>
      </c>
    </row>
    <row r="250" spans="1:10" ht="12.75">
      <c r="A250">
        <v>2.326</v>
      </c>
      <c r="G250" s="5">
        <v>246</v>
      </c>
      <c r="H250" s="1" t="s">
        <v>133</v>
      </c>
      <c r="I250" s="1" t="s">
        <v>297</v>
      </c>
      <c r="J250" s="5">
        <v>1.45</v>
      </c>
    </row>
    <row r="251" spans="1:10" ht="12.75">
      <c r="A251">
        <v>1.96</v>
      </c>
      <c r="G251" s="5">
        <v>253</v>
      </c>
      <c r="H251" s="1" t="s">
        <v>136</v>
      </c>
      <c r="I251" s="1" t="s">
        <v>39</v>
      </c>
      <c r="J251" s="5">
        <v>1.15</v>
      </c>
    </row>
    <row r="252" spans="1:10" ht="12.75">
      <c r="A252">
        <v>1.928</v>
      </c>
      <c r="G252" s="5">
        <v>238</v>
      </c>
      <c r="H252" s="1" t="s">
        <v>91</v>
      </c>
      <c r="I252" s="1" t="s">
        <v>314</v>
      </c>
      <c r="J252" s="5">
        <v>0.93</v>
      </c>
    </row>
    <row r="253" spans="1:10" ht="12.75">
      <c r="A253">
        <v>1.15</v>
      </c>
      <c r="G253" s="5">
        <v>105</v>
      </c>
      <c r="H253" s="1" t="s">
        <v>86</v>
      </c>
      <c r="I253" s="1" t="s">
        <v>222</v>
      </c>
      <c r="J253" s="5">
        <v>0.9</v>
      </c>
    </row>
    <row r="254" spans="1:10" ht="12.75">
      <c r="A254">
        <v>5.365</v>
      </c>
      <c r="G254" s="5">
        <v>248</v>
      </c>
      <c r="H254" s="1" t="s">
        <v>136</v>
      </c>
      <c r="I254" s="1" t="s">
        <v>37</v>
      </c>
      <c r="J254" s="5">
        <v>0.45</v>
      </c>
    </row>
    <row r="255" spans="1:10" ht="12.75">
      <c r="A255">
        <v>0</v>
      </c>
      <c r="G255" s="5">
        <v>256</v>
      </c>
      <c r="H255" s="1" t="s">
        <v>89</v>
      </c>
      <c r="I255" s="1" t="s">
        <v>301</v>
      </c>
      <c r="J255" s="5">
        <v>0.233</v>
      </c>
    </row>
    <row r="256" spans="1:10" ht="12.75">
      <c r="A256">
        <v>0.233</v>
      </c>
      <c r="G256" s="5">
        <v>225</v>
      </c>
      <c r="H256" t="s">
        <v>142</v>
      </c>
      <c r="I256" s="1" t="s">
        <v>50</v>
      </c>
      <c r="J256" s="5">
        <v>0.2</v>
      </c>
    </row>
    <row r="257" spans="7:10" ht="12.75">
      <c r="G257" s="5">
        <v>255</v>
      </c>
      <c r="H257" s="1" t="s">
        <v>143</v>
      </c>
      <c r="I257" s="1" t="s">
        <v>300</v>
      </c>
      <c r="J257" s="5">
        <v>0</v>
      </c>
    </row>
    <row r="258" ht="12.75">
      <c r="A258" s="8">
        <f>AVERAGE(A1:A256)</f>
        <v>13.38652343749999</v>
      </c>
    </row>
    <row r="259" ht="12.75">
      <c r="A259" s="8">
        <f>A258/40*100</f>
        <v>33.46630859374998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225">
      <selection activeCell="A260" sqref="A260"/>
    </sheetView>
  </sheetViews>
  <sheetFormatPr defaultColWidth="9.00390625" defaultRowHeight="12.75"/>
  <sheetData>
    <row r="1" spans="1:10" ht="12.75">
      <c r="A1" s="3" t="s">
        <v>361</v>
      </c>
      <c r="B1" s="3" t="s">
        <v>362</v>
      </c>
      <c r="C1" s="3" t="s">
        <v>363</v>
      </c>
      <c r="D1" s="3" t="s">
        <v>364</v>
      </c>
      <c r="E1" s="3" t="s">
        <v>365</v>
      </c>
      <c r="F1" s="3" t="s">
        <v>366</v>
      </c>
      <c r="G1" s="3" t="s">
        <v>367</v>
      </c>
      <c r="H1" s="3" t="s">
        <v>368</v>
      </c>
      <c r="I1" s="3" t="s">
        <v>369</v>
      </c>
      <c r="J1" s="3" t="s">
        <v>370</v>
      </c>
    </row>
    <row r="2" spans="1:15" ht="12.75">
      <c r="A2" s="2">
        <v>80.25</v>
      </c>
      <c r="B2" s="2">
        <v>25</v>
      </c>
      <c r="C2" s="2">
        <v>5</v>
      </c>
      <c r="D2" s="2">
        <v>13</v>
      </c>
      <c r="E2" s="2">
        <v>22</v>
      </c>
      <c r="F2" s="2">
        <v>4</v>
      </c>
      <c r="G2" s="2">
        <v>4.5</v>
      </c>
      <c r="H2" s="2">
        <v>0</v>
      </c>
      <c r="I2" s="2">
        <v>6.75</v>
      </c>
      <c r="J2" s="2">
        <v>0</v>
      </c>
      <c r="L2" s="7">
        <f>A2/100*20</f>
        <v>16.05</v>
      </c>
      <c r="N2" s="11" t="s">
        <v>437</v>
      </c>
      <c r="O2" s="6">
        <f>COUNTIF(L2:L257,"&gt;=0")-COUNTIF(L2:L257,"&gt;2")</f>
        <v>58</v>
      </c>
    </row>
    <row r="3" spans="1:15" ht="12.75">
      <c r="A3" s="2">
        <v>81.16666666666671</v>
      </c>
      <c r="B3" s="2">
        <v>11.666666666666714</v>
      </c>
      <c r="C3" s="2">
        <v>5</v>
      </c>
      <c r="D3" s="2">
        <v>25</v>
      </c>
      <c r="E3" s="2">
        <v>25</v>
      </c>
      <c r="F3" s="2">
        <v>5</v>
      </c>
      <c r="G3" s="2">
        <v>4</v>
      </c>
      <c r="H3" s="2">
        <v>1</v>
      </c>
      <c r="I3" s="2">
        <v>4.5</v>
      </c>
      <c r="J3" s="2">
        <v>0</v>
      </c>
      <c r="L3" s="7">
        <f aca="true" t="shared" si="0" ref="L3:L66">A3/100*20</f>
        <v>16.23333333333334</v>
      </c>
      <c r="N3" s="11" t="s">
        <v>438</v>
      </c>
      <c r="O3" s="6">
        <f>COUNTIF(L2:L257,"&gt;2")-COUNTIF(L2:L257,"&gt;4")</f>
        <v>35</v>
      </c>
    </row>
    <row r="4" spans="1:15" ht="12.75">
      <c r="A4" s="2">
        <v>66.5</v>
      </c>
      <c r="B4" s="2">
        <v>0</v>
      </c>
      <c r="C4" s="2">
        <v>4.5</v>
      </c>
      <c r="D4" s="2">
        <v>25</v>
      </c>
      <c r="E4" s="2">
        <v>25</v>
      </c>
      <c r="F4" s="2">
        <v>4</v>
      </c>
      <c r="G4" s="2">
        <v>5</v>
      </c>
      <c r="H4" s="2">
        <v>0</v>
      </c>
      <c r="I4" s="2">
        <v>3</v>
      </c>
      <c r="J4" s="2">
        <v>0</v>
      </c>
      <c r="L4" s="7">
        <f t="shared" si="0"/>
        <v>13.3</v>
      </c>
      <c r="N4" s="11" t="s">
        <v>439</v>
      </c>
      <c r="O4" s="6">
        <f>COUNTIF(L2:L257,"&gt;4")-COUNTIF(L2:L257,"&gt;6")</f>
        <v>24</v>
      </c>
    </row>
    <row r="5" spans="1:15" ht="12.75">
      <c r="A5" s="2">
        <v>74.3</v>
      </c>
      <c r="B5" s="2">
        <v>25</v>
      </c>
      <c r="C5" s="2">
        <v>4</v>
      </c>
      <c r="D5" s="2">
        <v>2.9999999999999916</v>
      </c>
      <c r="E5" s="2">
        <v>25</v>
      </c>
      <c r="F5" s="2">
        <v>5</v>
      </c>
      <c r="G5" s="2">
        <v>4.8</v>
      </c>
      <c r="H5" s="2">
        <v>0</v>
      </c>
      <c r="I5" s="2">
        <v>7.5</v>
      </c>
      <c r="J5" s="2">
        <v>0</v>
      </c>
      <c r="L5" s="7">
        <f t="shared" si="0"/>
        <v>14.86</v>
      </c>
      <c r="N5" s="11" t="s">
        <v>440</v>
      </c>
      <c r="O5" s="6">
        <f>COUNTIF(L2:L257,"&gt;6")-COUNTIF(L2:L257,"&gt;8")</f>
        <v>38</v>
      </c>
    </row>
    <row r="6" spans="1:15" ht="12.75">
      <c r="A6" s="2">
        <v>31.74999999999995</v>
      </c>
      <c r="B6" s="2">
        <v>0</v>
      </c>
      <c r="C6" s="2">
        <v>5</v>
      </c>
      <c r="D6" s="2">
        <v>8.999999999999952</v>
      </c>
      <c r="E6" s="2">
        <v>0</v>
      </c>
      <c r="F6" s="2">
        <v>5</v>
      </c>
      <c r="G6" s="2">
        <v>5</v>
      </c>
      <c r="H6" s="2">
        <v>1</v>
      </c>
      <c r="I6" s="2">
        <v>6.75</v>
      </c>
      <c r="J6" s="2">
        <v>0</v>
      </c>
      <c r="L6" s="7">
        <f t="shared" si="0"/>
        <v>6.34999999999999</v>
      </c>
      <c r="N6" s="11" t="s">
        <v>441</v>
      </c>
      <c r="O6" s="6">
        <f>COUNTIF(L2:L257,"&gt;8")-COUNTIF(L2:L257,"&gt;10")</f>
        <v>25</v>
      </c>
    </row>
    <row r="7" spans="1:15" ht="12.75">
      <c r="A7" s="2">
        <v>84.50000000000006</v>
      </c>
      <c r="B7" s="2">
        <v>15</v>
      </c>
      <c r="C7" s="2">
        <v>5</v>
      </c>
      <c r="D7" s="2">
        <v>21.000000000000053</v>
      </c>
      <c r="E7" s="2">
        <v>25</v>
      </c>
      <c r="F7" s="2">
        <v>5</v>
      </c>
      <c r="G7" s="2">
        <v>5</v>
      </c>
      <c r="H7" s="2">
        <v>1</v>
      </c>
      <c r="I7" s="2">
        <v>7.5</v>
      </c>
      <c r="J7" s="2">
        <v>0</v>
      </c>
      <c r="L7" s="7">
        <f t="shared" si="0"/>
        <v>16.90000000000001</v>
      </c>
      <c r="N7" s="11" t="s">
        <v>442</v>
      </c>
      <c r="O7" s="6">
        <f>COUNTIF(L2:L257,"&gt;10")-COUNTIF(L2:L257,"&gt;12")</f>
        <v>23</v>
      </c>
    </row>
    <row r="8" spans="1:15" ht="12.75">
      <c r="A8" s="2">
        <v>61.58333333333324</v>
      </c>
      <c r="B8" s="2">
        <v>2.8333333333332433</v>
      </c>
      <c r="C8" s="2">
        <v>3.5</v>
      </c>
      <c r="D8" s="2">
        <v>22</v>
      </c>
      <c r="E8" s="2">
        <v>25</v>
      </c>
      <c r="F8" s="2">
        <v>3</v>
      </c>
      <c r="G8" s="2">
        <v>0</v>
      </c>
      <c r="H8" s="2">
        <v>0</v>
      </c>
      <c r="I8" s="2">
        <v>5.25</v>
      </c>
      <c r="J8" s="2">
        <v>0</v>
      </c>
      <c r="L8" s="7">
        <f t="shared" si="0"/>
        <v>12.316666666666649</v>
      </c>
      <c r="N8" s="11" t="s">
        <v>443</v>
      </c>
      <c r="O8" s="6">
        <f>COUNTIF(L2:L257,"&gt;12")-COUNTIF(L2:L257,"&gt;14")</f>
        <v>16</v>
      </c>
    </row>
    <row r="9" spans="1:15" ht="12.75">
      <c r="A9" s="2">
        <v>80</v>
      </c>
      <c r="B9" s="2">
        <v>25</v>
      </c>
      <c r="C9" s="2">
        <v>5</v>
      </c>
      <c r="D9" s="2">
        <v>25</v>
      </c>
      <c r="E9" s="2">
        <v>14</v>
      </c>
      <c r="F9" s="2">
        <v>4</v>
      </c>
      <c r="G9" s="2">
        <v>4</v>
      </c>
      <c r="H9" s="2">
        <v>0</v>
      </c>
      <c r="I9" s="2">
        <v>3</v>
      </c>
      <c r="J9" s="2">
        <v>0</v>
      </c>
      <c r="L9" s="7">
        <f t="shared" si="0"/>
        <v>16</v>
      </c>
      <c r="N9" s="11" t="s">
        <v>444</v>
      </c>
      <c r="O9" s="6">
        <f>COUNTIF(L2:L257,"&gt;14")-COUNTIF(L2:L257,"&gt;16")</f>
        <v>18</v>
      </c>
    </row>
    <row r="10" spans="1:15" ht="12.75">
      <c r="A10" s="2">
        <v>89.25</v>
      </c>
      <c r="B10" s="2">
        <v>25</v>
      </c>
      <c r="C10" s="2">
        <v>4.5</v>
      </c>
      <c r="D10" s="2">
        <v>25</v>
      </c>
      <c r="E10" s="2">
        <v>24</v>
      </c>
      <c r="F10" s="2">
        <v>0</v>
      </c>
      <c r="G10" s="2">
        <v>4</v>
      </c>
      <c r="H10" s="2">
        <v>0</v>
      </c>
      <c r="I10" s="2">
        <v>6.75</v>
      </c>
      <c r="J10" s="2">
        <v>0</v>
      </c>
      <c r="L10" s="7">
        <f t="shared" si="0"/>
        <v>17.849999999999998</v>
      </c>
      <c r="N10" s="11" t="s">
        <v>445</v>
      </c>
      <c r="O10" s="6">
        <f>COUNTIF(L2:L257,"&gt;16")-COUNTIF(L2:L257,"&gt;18")</f>
        <v>13</v>
      </c>
    </row>
    <row r="11" spans="1:15" ht="12.75">
      <c r="A11" s="2">
        <v>80.75</v>
      </c>
      <c r="B11" s="2">
        <v>25</v>
      </c>
      <c r="C11" s="2">
        <v>5</v>
      </c>
      <c r="D11" s="2">
        <v>11</v>
      </c>
      <c r="E11" s="2">
        <v>25</v>
      </c>
      <c r="F11" s="2">
        <v>4.5</v>
      </c>
      <c r="G11" s="2">
        <v>5</v>
      </c>
      <c r="H11" s="2">
        <v>0</v>
      </c>
      <c r="I11" s="2">
        <v>5.25</v>
      </c>
      <c r="J11" s="2">
        <v>0</v>
      </c>
      <c r="L11" s="7">
        <f t="shared" si="0"/>
        <v>16.15</v>
      </c>
      <c r="N11" s="11" t="s">
        <v>446</v>
      </c>
      <c r="O11" s="6">
        <f>COUNTIF(L2:L257,"&gt;18")-COUNTIF(L2:L257,"&gt;20")</f>
        <v>6</v>
      </c>
    </row>
    <row r="12" spans="1:15" ht="12.75">
      <c r="A12" s="2">
        <v>37.333333333333165</v>
      </c>
      <c r="B12" s="2">
        <v>18.33333333333324</v>
      </c>
      <c r="C12" s="2">
        <v>4</v>
      </c>
      <c r="D12" s="2">
        <v>0</v>
      </c>
      <c r="E12" s="2">
        <v>1.999999999999924</v>
      </c>
      <c r="F12" s="2">
        <v>3</v>
      </c>
      <c r="G12" s="2">
        <v>4</v>
      </c>
      <c r="H12" s="2">
        <v>0</v>
      </c>
      <c r="I12" s="2">
        <v>6</v>
      </c>
      <c r="J12" s="2">
        <v>0</v>
      </c>
      <c r="L12" s="7">
        <f t="shared" si="0"/>
        <v>7.466666666666633</v>
      </c>
      <c r="N12" s="11"/>
      <c r="O12" s="6"/>
    </row>
    <row r="13" spans="1:15" ht="12.75">
      <c r="A13" s="2">
        <v>92.75</v>
      </c>
      <c r="B13" s="2">
        <v>25</v>
      </c>
      <c r="C13" s="2">
        <v>4.5</v>
      </c>
      <c r="D13" s="2">
        <v>25</v>
      </c>
      <c r="E13" s="2">
        <v>25</v>
      </c>
      <c r="F13" s="2">
        <v>5</v>
      </c>
      <c r="G13" s="2">
        <v>5</v>
      </c>
      <c r="H13" s="2">
        <v>1</v>
      </c>
      <c r="I13" s="2">
        <v>2.25</v>
      </c>
      <c r="J13" s="2">
        <v>0</v>
      </c>
      <c r="L13" s="7">
        <f t="shared" si="0"/>
        <v>18.55</v>
      </c>
      <c r="N13" s="11"/>
      <c r="O13" s="6">
        <f>SUM(O2:O13)</f>
        <v>256</v>
      </c>
    </row>
    <row r="14" spans="1:12" ht="12.75">
      <c r="A14" s="2">
        <v>93</v>
      </c>
      <c r="B14" s="2">
        <v>25</v>
      </c>
      <c r="C14" s="2">
        <v>4</v>
      </c>
      <c r="D14" s="2">
        <v>23</v>
      </c>
      <c r="E14" s="2">
        <v>25</v>
      </c>
      <c r="F14" s="2">
        <v>4</v>
      </c>
      <c r="G14" s="2">
        <v>5</v>
      </c>
      <c r="H14" s="2">
        <v>1</v>
      </c>
      <c r="I14" s="2">
        <v>6</v>
      </c>
      <c r="J14" s="2">
        <v>0</v>
      </c>
      <c r="L14" s="7">
        <f t="shared" si="0"/>
        <v>18.6</v>
      </c>
    </row>
    <row r="15" spans="1:12" ht="12.75">
      <c r="A15" s="2">
        <v>47.25</v>
      </c>
      <c r="B15" s="2">
        <v>25</v>
      </c>
      <c r="C15" s="2">
        <v>5</v>
      </c>
      <c r="D15" s="2">
        <v>6.000000000000016</v>
      </c>
      <c r="E15" s="2">
        <v>0</v>
      </c>
      <c r="F15" s="2">
        <v>0</v>
      </c>
      <c r="G15" s="2">
        <v>5</v>
      </c>
      <c r="H15" s="2">
        <v>1</v>
      </c>
      <c r="I15" s="2">
        <v>5.25</v>
      </c>
      <c r="J15" s="2">
        <v>0</v>
      </c>
      <c r="L15" s="7">
        <f t="shared" si="0"/>
        <v>9.45</v>
      </c>
    </row>
    <row r="16" spans="1:12" ht="12.75">
      <c r="A16" s="2">
        <v>58.75</v>
      </c>
      <c r="B16" s="2">
        <v>25</v>
      </c>
      <c r="C16" s="2">
        <v>4.5</v>
      </c>
      <c r="D16" s="2">
        <v>19</v>
      </c>
      <c r="E16" s="2">
        <v>0</v>
      </c>
      <c r="F16" s="2">
        <v>0</v>
      </c>
      <c r="G16" s="2">
        <v>5</v>
      </c>
      <c r="H16" s="2">
        <v>0</v>
      </c>
      <c r="I16" s="2">
        <v>5.25</v>
      </c>
      <c r="J16" s="2">
        <v>0</v>
      </c>
      <c r="L16" s="7">
        <f t="shared" si="0"/>
        <v>11.75</v>
      </c>
    </row>
    <row r="17" spans="1:12" ht="12.75">
      <c r="A17" s="2">
        <v>68.75</v>
      </c>
      <c r="B17" s="2">
        <v>25</v>
      </c>
      <c r="C17" s="2">
        <v>5</v>
      </c>
      <c r="D17" s="2">
        <v>25</v>
      </c>
      <c r="E17" s="2">
        <v>5.000000000000037</v>
      </c>
      <c r="F17" s="2">
        <v>0</v>
      </c>
      <c r="G17" s="2">
        <v>5</v>
      </c>
      <c r="H17" s="2">
        <v>0</v>
      </c>
      <c r="I17" s="2">
        <v>3.75</v>
      </c>
      <c r="J17" s="2">
        <v>0</v>
      </c>
      <c r="L17" s="7">
        <f t="shared" si="0"/>
        <v>13.75</v>
      </c>
    </row>
    <row r="18" spans="1:12" ht="12.75">
      <c r="A18" s="2">
        <v>89.75</v>
      </c>
      <c r="B18" s="2">
        <v>25</v>
      </c>
      <c r="C18" s="2">
        <v>3.5</v>
      </c>
      <c r="D18" s="2">
        <v>25</v>
      </c>
      <c r="E18" s="2">
        <v>25</v>
      </c>
      <c r="F18" s="2">
        <v>0</v>
      </c>
      <c r="G18" s="2">
        <v>5</v>
      </c>
      <c r="H18" s="2">
        <v>1</v>
      </c>
      <c r="I18" s="2">
        <v>5.25</v>
      </c>
      <c r="J18" s="2">
        <v>0</v>
      </c>
      <c r="L18" s="7">
        <f t="shared" si="0"/>
        <v>17.95</v>
      </c>
    </row>
    <row r="19" spans="1:12" ht="12.75">
      <c r="A19" s="2">
        <v>19</v>
      </c>
      <c r="B19" s="2">
        <v>0</v>
      </c>
      <c r="C19" s="2">
        <v>5</v>
      </c>
      <c r="D19" s="2">
        <v>0</v>
      </c>
      <c r="E19" s="2">
        <v>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L19" s="7">
        <f t="shared" si="0"/>
        <v>3.8</v>
      </c>
    </row>
    <row r="20" spans="1:12" ht="12.75">
      <c r="A20" s="2">
        <v>72.75</v>
      </c>
      <c r="B20" s="2">
        <v>0</v>
      </c>
      <c r="C20" s="2">
        <v>5</v>
      </c>
      <c r="D20" s="2">
        <v>25</v>
      </c>
      <c r="E20" s="2">
        <v>25</v>
      </c>
      <c r="F20" s="2">
        <v>5</v>
      </c>
      <c r="G20" s="2">
        <v>5</v>
      </c>
      <c r="H20" s="2">
        <v>1</v>
      </c>
      <c r="I20" s="2">
        <v>6.75</v>
      </c>
      <c r="J20" s="2">
        <v>0</v>
      </c>
      <c r="L20" s="7">
        <f t="shared" si="0"/>
        <v>14.55</v>
      </c>
    </row>
    <row r="21" spans="1:12" ht="12.75">
      <c r="A21" s="2">
        <v>93.75</v>
      </c>
      <c r="B21" s="2">
        <v>25</v>
      </c>
      <c r="C21" s="2">
        <v>5</v>
      </c>
      <c r="D21" s="2">
        <v>25</v>
      </c>
      <c r="E21" s="2">
        <v>25</v>
      </c>
      <c r="F21" s="2">
        <v>5</v>
      </c>
      <c r="G21" s="2">
        <v>5</v>
      </c>
      <c r="H21" s="2">
        <v>0</v>
      </c>
      <c r="I21" s="2">
        <v>3.75</v>
      </c>
      <c r="J21" s="2">
        <v>0</v>
      </c>
      <c r="L21" s="7">
        <f t="shared" si="0"/>
        <v>18.75</v>
      </c>
    </row>
    <row r="22" spans="1:12" ht="12.75">
      <c r="A22" s="2">
        <v>44.33333333333313</v>
      </c>
      <c r="B22" s="2">
        <v>23.333333333333133</v>
      </c>
      <c r="C22" s="2">
        <v>3.5</v>
      </c>
      <c r="D22" s="2">
        <v>0</v>
      </c>
      <c r="E22" s="2">
        <v>0</v>
      </c>
      <c r="F22" s="2">
        <v>5</v>
      </c>
      <c r="G22" s="2">
        <v>5</v>
      </c>
      <c r="H22" s="2">
        <v>0</v>
      </c>
      <c r="I22" s="2">
        <v>7.5</v>
      </c>
      <c r="J22" s="2">
        <v>0</v>
      </c>
      <c r="L22" s="7">
        <f t="shared" si="0"/>
        <v>8.866666666666626</v>
      </c>
    </row>
    <row r="23" spans="1:12" ht="12.75">
      <c r="A23" s="2">
        <v>67</v>
      </c>
      <c r="B23" s="2">
        <v>0</v>
      </c>
      <c r="C23" s="2">
        <v>5</v>
      </c>
      <c r="D23" s="2">
        <v>25</v>
      </c>
      <c r="E23" s="2">
        <v>25</v>
      </c>
      <c r="F23" s="2">
        <v>4</v>
      </c>
      <c r="G23" s="2">
        <v>5</v>
      </c>
      <c r="H23" s="2">
        <v>0</v>
      </c>
      <c r="I23" s="2">
        <v>3</v>
      </c>
      <c r="J23" s="2">
        <v>0</v>
      </c>
      <c r="L23" s="7">
        <f t="shared" si="0"/>
        <v>13.4</v>
      </c>
    </row>
    <row r="24" spans="1:12" ht="12.75">
      <c r="A24" s="2">
        <v>27</v>
      </c>
      <c r="B24" s="2">
        <v>25</v>
      </c>
      <c r="C24" s="2">
        <v>5</v>
      </c>
      <c r="D24" s="2">
        <v>0</v>
      </c>
      <c r="E24" s="2">
        <v>0</v>
      </c>
      <c r="F24" s="2">
        <v>0</v>
      </c>
      <c r="G24" s="2">
        <v>4</v>
      </c>
      <c r="H24" s="2">
        <v>0</v>
      </c>
      <c r="I24" s="2">
        <v>3</v>
      </c>
      <c r="J24" s="2">
        <v>-10</v>
      </c>
      <c r="L24" s="7">
        <f t="shared" si="0"/>
        <v>5.4</v>
      </c>
    </row>
    <row r="25" spans="1:12" ht="12.75">
      <c r="A25" s="2">
        <v>71.5</v>
      </c>
      <c r="B25" s="2">
        <v>15</v>
      </c>
      <c r="C25" s="2">
        <v>4</v>
      </c>
      <c r="D25" s="2">
        <v>25</v>
      </c>
      <c r="E25" s="2">
        <v>23</v>
      </c>
      <c r="F25" s="2">
        <v>0</v>
      </c>
      <c r="G25" s="2">
        <v>0</v>
      </c>
      <c r="H25" s="2">
        <v>0</v>
      </c>
      <c r="I25" s="2">
        <v>4.5</v>
      </c>
      <c r="J25" s="2">
        <v>0</v>
      </c>
      <c r="L25" s="7">
        <f t="shared" si="0"/>
        <v>14.299999999999999</v>
      </c>
    </row>
    <row r="26" spans="1:12" ht="12.75">
      <c r="A26" s="2">
        <v>76.00000000000007</v>
      </c>
      <c r="B26" s="2">
        <v>25</v>
      </c>
      <c r="C26" s="2">
        <v>4.5</v>
      </c>
      <c r="D26" s="2">
        <v>25</v>
      </c>
      <c r="E26" s="2">
        <v>12.000000000000066</v>
      </c>
      <c r="F26" s="2">
        <v>0</v>
      </c>
      <c r="G26" s="2">
        <v>5</v>
      </c>
      <c r="H26" s="2">
        <v>0</v>
      </c>
      <c r="I26" s="2">
        <v>4.5</v>
      </c>
      <c r="J26" s="2">
        <v>0</v>
      </c>
      <c r="L26" s="7">
        <f t="shared" si="0"/>
        <v>15.200000000000014</v>
      </c>
    </row>
    <row r="27" spans="1:12" ht="12.75">
      <c r="A27" s="2">
        <v>91.24999999999994</v>
      </c>
      <c r="B27" s="2">
        <v>25</v>
      </c>
      <c r="C27" s="2">
        <v>5</v>
      </c>
      <c r="D27" s="2">
        <v>25</v>
      </c>
      <c r="E27" s="2">
        <v>17.99999999999994</v>
      </c>
      <c r="F27" s="2">
        <v>5</v>
      </c>
      <c r="G27" s="2">
        <v>5</v>
      </c>
      <c r="H27" s="2">
        <v>0</v>
      </c>
      <c r="I27" s="2">
        <v>8.25</v>
      </c>
      <c r="J27" s="2">
        <v>0</v>
      </c>
      <c r="L27" s="7">
        <f t="shared" si="0"/>
        <v>18.24999999999999</v>
      </c>
    </row>
    <row r="28" spans="1:12" ht="12.75">
      <c r="A28" s="2">
        <v>42.50000000000015</v>
      </c>
      <c r="B28" s="2">
        <v>0</v>
      </c>
      <c r="C28" s="2">
        <v>4.5</v>
      </c>
      <c r="D28" s="2">
        <v>16</v>
      </c>
      <c r="E28" s="2">
        <v>8.000000000000151</v>
      </c>
      <c r="F28" s="2">
        <v>4</v>
      </c>
      <c r="G28" s="2">
        <v>4</v>
      </c>
      <c r="H28" s="2">
        <v>0</v>
      </c>
      <c r="I28" s="2">
        <v>6</v>
      </c>
      <c r="J28" s="2">
        <v>0</v>
      </c>
      <c r="L28" s="7">
        <f t="shared" si="0"/>
        <v>8.50000000000003</v>
      </c>
    </row>
    <row r="29" spans="1:12" ht="12.75">
      <c r="A29" s="2">
        <v>64.00000000000011</v>
      </c>
      <c r="B29" s="2">
        <v>25</v>
      </c>
      <c r="C29" s="2">
        <v>5</v>
      </c>
      <c r="D29" s="2">
        <v>17</v>
      </c>
      <c r="E29" s="2">
        <v>1.000000000000123</v>
      </c>
      <c r="F29" s="2">
        <v>5</v>
      </c>
      <c r="G29" s="2">
        <v>5</v>
      </c>
      <c r="H29" s="2">
        <v>0</v>
      </c>
      <c r="I29" s="2">
        <v>6</v>
      </c>
      <c r="J29" s="2">
        <v>0</v>
      </c>
      <c r="L29" s="7">
        <f t="shared" si="0"/>
        <v>12.800000000000022</v>
      </c>
    </row>
    <row r="30" spans="1:12" ht="12.75">
      <c r="A30" s="2">
        <v>71.66666666666691</v>
      </c>
      <c r="B30" s="2">
        <v>16.666666666666906</v>
      </c>
      <c r="C30" s="2">
        <v>5</v>
      </c>
      <c r="D30" s="2">
        <v>22</v>
      </c>
      <c r="E30" s="2">
        <v>25</v>
      </c>
      <c r="F30" s="2">
        <v>0</v>
      </c>
      <c r="G30" s="2">
        <v>0</v>
      </c>
      <c r="H30" s="2">
        <v>0</v>
      </c>
      <c r="I30" s="2">
        <v>3</v>
      </c>
      <c r="J30" s="2">
        <v>0</v>
      </c>
      <c r="L30" s="7">
        <f t="shared" si="0"/>
        <v>14.333333333333382</v>
      </c>
    </row>
    <row r="31" spans="1:12" ht="12.75">
      <c r="A31" s="2">
        <v>44.55</v>
      </c>
      <c r="B31" s="2">
        <v>25</v>
      </c>
      <c r="C31" s="2">
        <v>4.5</v>
      </c>
      <c r="D31" s="2">
        <v>0</v>
      </c>
      <c r="E31" s="2">
        <v>0</v>
      </c>
      <c r="F31" s="2">
        <v>4.8</v>
      </c>
      <c r="G31" s="2">
        <v>3.5</v>
      </c>
      <c r="H31" s="2">
        <v>0</v>
      </c>
      <c r="I31" s="2">
        <v>6.75</v>
      </c>
      <c r="J31" s="2">
        <v>0</v>
      </c>
      <c r="L31" s="7">
        <f t="shared" si="0"/>
        <v>8.909999999999998</v>
      </c>
    </row>
    <row r="32" spans="1:12" ht="12.75">
      <c r="A32" s="2">
        <v>85</v>
      </c>
      <c r="B32" s="2">
        <v>25</v>
      </c>
      <c r="C32" s="2">
        <v>5</v>
      </c>
      <c r="D32" s="2">
        <v>22</v>
      </c>
      <c r="E32" s="2">
        <v>25</v>
      </c>
      <c r="F32" s="2">
        <v>0</v>
      </c>
      <c r="G32" s="2">
        <v>4</v>
      </c>
      <c r="H32" s="2">
        <v>1</v>
      </c>
      <c r="I32" s="2">
        <v>3</v>
      </c>
      <c r="J32" s="2">
        <v>0</v>
      </c>
      <c r="L32" s="7">
        <f t="shared" si="0"/>
        <v>17</v>
      </c>
    </row>
    <row r="33" spans="1:12" ht="12.75">
      <c r="A33" s="2">
        <v>31.333333333333346</v>
      </c>
      <c r="B33" s="2">
        <v>13.333333333333346</v>
      </c>
      <c r="C33" s="2">
        <v>5</v>
      </c>
      <c r="D33" s="2">
        <v>0</v>
      </c>
      <c r="E33" s="2">
        <v>0</v>
      </c>
      <c r="F33" s="2">
        <v>3</v>
      </c>
      <c r="G33" s="2">
        <v>4</v>
      </c>
      <c r="H33" s="2">
        <v>0</v>
      </c>
      <c r="I33" s="2">
        <v>6</v>
      </c>
      <c r="J33" s="2">
        <v>0</v>
      </c>
      <c r="L33" s="7">
        <f t="shared" si="0"/>
        <v>6.266666666666669</v>
      </c>
    </row>
    <row r="34" spans="1:12" ht="12.75">
      <c r="A34" s="2">
        <v>58.75</v>
      </c>
      <c r="B34" s="2">
        <v>0</v>
      </c>
      <c r="C34" s="2">
        <v>5</v>
      </c>
      <c r="D34" s="2">
        <v>25</v>
      </c>
      <c r="E34" s="2">
        <v>13</v>
      </c>
      <c r="F34" s="2">
        <v>4</v>
      </c>
      <c r="G34" s="2">
        <v>5</v>
      </c>
      <c r="H34" s="2">
        <v>0</v>
      </c>
      <c r="I34" s="2">
        <v>6.75</v>
      </c>
      <c r="J34" s="2">
        <v>0</v>
      </c>
      <c r="L34" s="7">
        <f t="shared" si="0"/>
        <v>11.75</v>
      </c>
    </row>
    <row r="35" spans="1:12" ht="12.75">
      <c r="A35" s="2">
        <v>7</v>
      </c>
      <c r="B35" s="2">
        <v>0</v>
      </c>
      <c r="C35" s="2">
        <v>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3</v>
      </c>
      <c r="J35" s="2">
        <v>0</v>
      </c>
      <c r="L35" s="7">
        <f t="shared" si="0"/>
        <v>1.4000000000000001</v>
      </c>
    </row>
    <row r="36" spans="1:12" ht="12.75">
      <c r="A36" s="2">
        <v>80.88333333333321</v>
      </c>
      <c r="B36" s="2">
        <v>18.33333333333324</v>
      </c>
      <c r="C36" s="2">
        <v>4.8</v>
      </c>
      <c r="D36" s="2">
        <v>24.000000000000078</v>
      </c>
      <c r="E36" s="2">
        <v>19.999999999999897</v>
      </c>
      <c r="F36" s="2">
        <v>5</v>
      </c>
      <c r="G36" s="2">
        <v>5</v>
      </c>
      <c r="H36" s="2">
        <v>0</v>
      </c>
      <c r="I36" s="2">
        <v>3.75</v>
      </c>
      <c r="J36" s="2">
        <v>0</v>
      </c>
      <c r="L36" s="7">
        <f t="shared" si="0"/>
        <v>16.17666666666664</v>
      </c>
    </row>
    <row r="37" spans="1:12" ht="12.75">
      <c r="A37" s="2">
        <v>44</v>
      </c>
      <c r="B37" s="2">
        <v>0</v>
      </c>
      <c r="C37" s="2">
        <v>4.5</v>
      </c>
      <c r="D37" s="2">
        <v>25</v>
      </c>
      <c r="E37" s="2">
        <v>0</v>
      </c>
      <c r="F37" s="2">
        <v>5</v>
      </c>
      <c r="G37" s="2">
        <v>5</v>
      </c>
      <c r="H37" s="2">
        <v>0</v>
      </c>
      <c r="I37" s="2">
        <v>4.5</v>
      </c>
      <c r="J37" s="2">
        <v>0</v>
      </c>
      <c r="L37" s="7">
        <f t="shared" si="0"/>
        <v>8.8</v>
      </c>
    </row>
    <row r="38" spans="1:12" ht="12.75">
      <c r="A38" s="2">
        <v>69.49999999999994</v>
      </c>
      <c r="B38" s="2">
        <v>15</v>
      </c>
      <c r="C38" s="2">
        <v>4.5</v>
      </c>
      <c r="D38" s="2">
        <v>25</v>
      </c>
      <c r="E38" s="2">
        <v>17.99999999999994</v>
      </c>
      <c r="F38" s="2">
        <v>4</v>
      </c>
      <c r="G38" s="2">
        <v>0</v>
      </c>
      <c r="H38" s="2">
        <v>0</v>
      </c>
      <c r="I38" s="2">
        <v>3</v>
      </c>
      <c r="J38" s="2">
        <v>0</v>
      </c>
      <c r="L38" s="7">
        <f t="shared" si="0"/>
        <v>13.899999999999988</v>
      </c>
    </row>
    <row r="39" spans="1:12" ht="12.75">
      <c r="A39" s="2">
        <v>52.75</v>
      </c>
      <c r="B39" s="2">
        <v>0</v>
      </c>
      <c r="C39" s="2">
        <v>5</v>
      </c>
      <c r="D39" s="2">
        <v>19</v>
      </c>
      <c r="E39" s="2">
        <v>15</v>
      </c>
      <c r="F39" s="2">
        <v>3</v>
      </c>
      <c r="G39" s="2">
        <v>4</v>
      </c>
      <c r="H39" s="2">
        <v>0</v>
      </c>
      <c r="I39" s="2">
        <v>6.75</v>
      </c>
      <c r="J39" s="2">
        <v>0</v>
      </c>
      <c r="L39" s="7">
        <f t="shared" si="0"/>
        <v>10.549999999999999</v>
      </c>
    </row>
    <row r="40" spans="1:12" ht="12.75">
      <c r="A40" s="2">
        <v>70.5500000000002</v>
      </c>
      <c r="B40" s="2">
        <v>5.00000000000019</v>
      </c>
      <c r="C40" s="2">
        <v>4.5</v>
      </c>
      <c r="D40" s="2">
        <v>25</v>
      </c>
      <c r="E40" s="2">
        <v>25</v>
      </c>
      <c r="F40" s="2">
        <v>0</v>
      </c>
      <c r="G40" s="2">
        <v>4.8</v>
      </c>
      <c r="H40" s="2">
        <v>1</v>
      </c>
      <c r="I40" s="2">
        <v>5.25</v>
      </c>
      <c r="J40" s="2">
        <v>0</v>
      </c>
      <c r="L40" s="7">
        <f t="shared" si="0"/>
        <v>14.11000000000004</v>
      </c>
    </row>
    <row r="41" spans="1:12" ht="12.75">
      <c r="A41" s="2">
        <v>48.25</v>
      </c>
      <c r="B41" s="2">
        <v>25</v>
      </c>
      <c r="C41" s="2">
        <v>5</v>
      </c>
      <c r="D41" s="2">
        <v>0</v>
      </c>
      <c r="E41" s="2">
        <v>0</v>
      </c>
      <c r="F41" s="2">
        <v>5</v>
      </c>
      <c r="G41" s="2">
        <v>5</v>
      </c>
      <c r="H41" s="2">
        <v>0</v>
      </c>
      <c r="I41" s="2">
        <v>8.25</v>
      </c>
      <c r="J41" s="2">
        <v>0</v>
      </c>
      <c r="L41" s="7">
        <f t="shared" si="0"/>
        <v>9.65</v>
      </c>
    </row>
    <row r="42" spans="1:12" ht="12.75">
      <c r="A42" s="2">
        <v>51.5</v>
      </c>
      <c r="B42" s="2">
        <v>25</v>
      </c>
      <c r="C42" s="2">
        <v>5</v>
      </c>
      <c r="D42" s="2">
        <v>0</v>
      </c>
      <c r="E42" s="2">
        <v>13</v>
      </c>
      <c r="F42" s="2">
        <v>0</v>
      </c>
      <c r="G42" s="2">
        <v>4</v>
      </c>
      <c r="H42" s="2">
        <v>0</v>
      </c>
      <c r="I42" s="2">
        <v>4.5</v>
      </c>
      <c r="J42" s="2">
        <v>0</v>
      </c>
      <c r="L42" s="7">
        <f t="shared" si="0"/>
        <v>10.3</v>
      </c>
    </row>
    <row r="43" spans="1:12" ht="12.75">
      <c r="A43" s="2">
        <v>47.916666666666956</v>
      </c>
      <c r="B43" s="2">
        <v>16.666666666666906</v>
      </c>
      <c r="C43" s="2">
        <v>5</v>
      </c>
      <c r="D43" s="2">
        <v>17.00000000000005</v>
      </c>
      <c r="E43" s="2">
        <v>0</v>
      </c>
      <c r="F43" s="2">
        <v>0</v>
      </c>
      <c r="G43" s="2">
        <v>4</v>
      </c>
      <c r="H43" s="2">
        <v>0</v>
      </c>
      <c r="I43" s="2">
        <v>5.25</v>
      </c>
      <c r="J43" s="2">
        <v>0</v>
      </c>
      <c r="L43" s="7">
        <f t="shared" si="0"/>
        <v>9.58333333333339</v>
      </c>
    </row>
    <row r="44" spans="1:12" ht="12.75">
      <c r="A44" s="2">
        <v>83.24999999999987</v>
      </c>
      <c r="B44" s="2">
        <v>25</v>
      </c>
      <c r="C44" s="2">
        <v>3.5</v>
      </c>
      <c r="D44" s="2">
        <v>25</v>
      </c>
      <c r="E44" s="2">
        <v>20.999999999999876</v>
      </c>
      <c r="F44" s="2">
        <v>2.5</v>
      </c>
      <c r="G44" s="2">
        <v>4</v>
      </c>
      <c r="H44" s="2">
        <v>0</v>
      </c>
      <c r="I44" s="2">
        <v>2.25</v>
      </c>
      <c r="J44" s="2">
        <v>0</v>
      </c>
      <c r="L44" s="7">
        <f t="shared" si="0"/>
        <v>16.649999999999974</v>
      </c>
    </row>
    <row r="45" spans="1:12" ht="12.75">
      <c r="A45" s="2">
        <v>64.74999999999986</v>
      </c>
      <c r="B45" s="2">
        <v>0</v>
      </c>
      <c r="C45" s="2">
        <v>5</v>
      </c>
      <c r="D45" s="2">
        <v>24</v>
      </c>
      <c r="E45" s="2">
        <v>21.999999999999854</v>
      </c>
      <c r="F45" s="2">
        <v>5</v>
      </c>
      <c r="G45" s="2">
        <v>5</v>
      </c>
      <c r="H45" s="2">
        <v>0</v>
      </c>
      <c r="I45" s="2">
        <v>3.75</v>
      </c>
      <c r="J45" s="2">
        <v>0</v>
      </c>
      <c r="L45" s="7">
        <f t="shared" si="0"/>
        <v>12.949999999999973</v>
      </c>
    </row>
    <row r="46" spans="1:12" ht="12.75">
      <c r="A46" s="2">
        <v>17</v>
      </c>
      <c r="B46" s="2">
        <v>0</v>
      </c>
      <c r="C46" s="2">
        <v>5</v>
      </c>
      <c r="D46" s="2">
        <v>12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L46" s="7">
        <f t="shared" si="0"/>
        <v>3.4000000000000004</v>
      </c>
    </row>
    <row r="47" spans="1:12" ht="12.75">
      <c r="A47" s="2">
        <v>60.00000000000013</v>
      </c>
      <c r="B47" s="2">
        <v>0</v>
      </c>
      <c r="C47" s="2">
        <v>4</v>
      </c>
      <c r="D47" s="2">
        <v>24.000000000000078</v>
      </c>
      <c r="E47" s="2">
        <v>21.000000000000053</v>
      </c>
      <c r="F47" s="2">
        <v>0</v>
      </c>
      <c r="G47" s="2">
        <v>4</v>
      </c>
      <c r="H47" s="2">
        <v>1</v>
      </c>
      <c r="I47" s="2">
        <v>6</v>
      </c>
      <c r="J47" s="2">
        <v>0</v>
      </c>
      <c r="L47" s="7">
        <f t="shared" si="0"/>
        <v>12.000000000000027</v>
      </c>
    </row>
    <row r="48" spans="1:12" ht="12.75">
      <c r="A48" s="2">
        <v>70</v>
      </c>
      <c r="B48" s="2">
        <v>15</v>
      </c>
      <c r="C48" s="2">
        <v>4</v>
      </c>
      <c r="D48" s="2">
        <v>25</v>
      </c>
      <c r="E48" s="2">
        <v>14</v>
      </c>
      <c r="F48" s="2">
        <v>4</v>
      </c>
      <c r="G48" s="2">
        <v>5</v>
      </c>
      <c r="H48" s="2">
        <v>0</v>
      </c>
      <c r="I48" s="2">
        <v>3</v>
      </c>
      <c r="J48" s="2">
        <v>0</v>
      </c>
      <c r="L48" s="7">
        <f t="shared" si="0"/>
        <v>14</v>
      </c>
    </row>
    <row r="49" spans="1:12" ht="12.75">
      <c r="A49" s="2">
        <v>14.75</v>
      </c>
      <c r="B49" s="2">
        <v>0</v>
      </c>
      <c r="C49" s="2">
        <v>5</v>
      </c>
      <c r="D49" s="2">
        <v>0</v>
      </c>
      <c r="E49" s="2">
        <v>0</v>
      </c>
      <c r="F49" s="2">
        <v>0</v>
      </c>
      <c r="G49" s="2">
        <v>3</v>
      </c>
      <c r="H49" s="2">
        <v>0</v>
      </c>
      <c r="I49" s="2">
        <v>6.75</v>
      </c>
      <c r="J49" s="2">
        <v>0</v>
      </c>
      <c r="L49" s="7">
        <f t="shared" si="0"/>
        <v>2.9499999999999997</v>
      </c>
    </row>
    <row r="50" spans="1:12" ht="12.75">
      <c r="A50" s="2">
        <v>58.5</v>
      </c>
      <c r="B50" s="2">
        <v>25</v>
      </c>
      <c r="C50" s="2">
        <v>5</v>
      </c>
      <c r="D50" s="2">
        <v>8.999999999999952</v>
      </c>
      <c r="E50" s="2">
        <v>7</v>
      </c>
      <c r="F50" s="2">
        <v>0</v>
      </c>
      <c r="G50" s="2">
        <v>5</v>
      </c>
      <c r="H50" s="2">
        <v>0</v>
      </c>
      <c r="I50" s="2">
        <v>7.5</v>
      </c>
      <c r="J50" s="2">
        <v>0</v>
      </c>
      <c r="L50" s="7">
        <f t="shared" si="0"/>
        <v>11.7</v>
      </c>
    </row>
    <row r="51" spans="1:12" ht="12.75">
      <c r="A51" s="2">
        <v>29.299999999999873</v>
      </c>
      <c r="B51" s="2">
        <v>19.999999999999872</v>
      </c>
      <c r="C51" s="2">
        <v>5</v>
      </c>
      <c r="D51" s="2">
        <v>0</v>
      </c>
      <c r="E51" s="2">
        <v>0</v>
      </c>
      <c r="F51" s="2">
        <v>0</v>
      </c>
      <c r="G51" s="2">
        <v>4.3</v>
      </c>
      <c r="H51" s="2">
        <v>0</v>
      </c>
      <c r="I51" s="2">
        <v>0</v>
      </c>
      <c r="J51" s="2">
        <v>0</v>
      </c>
      <c r="L51" s="7">
        <f t="shared" si="0"/>
        <v>5.859999999999975</v>
      </c>
    </row>
    <row r="52" spans="1:12" ht="12.75">
      <c r="A52" s="2">
        <v>21.916666666666714</v>
      </c>
      <c r="B52" s="2">
        <v>11.666666666666714</v>
      </c>
      <c r="C52" s="2">
        <v>5</v>
      </c>
      <c r="D52" s="2">
        <v>0</v>
      </c>
      <c r="E52" s="2">
        <v>0</v>
      </c>
      <c r="F52" s="2">
        <v>4.5</v>
      </c>
      <c r="G52" s="2">
        <v>0</v>
      </c>
      <c r="H52" s="2">
        <v>0</v>
      </c>
      <c r="I52" s="2">
        <v>0.75</v>
      </c>
      <c r="J52" s="2">
        <v>0</v>
      </c>
      <c r="L52" s="7">
        <f t="shared" si="0"/>
        <v>4.383333333333343</v>
      </c>
    </row>
    <row r="53" spans="1:12" ht="12.75">
      <c r="A53" s="2">
        <v>36</v>
      </c>
      <c r="B53" s="2">
        <v>25</v>
      </c>
      <c r="C53" s="2">
        <v>5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6</v>
      </c>
      <c r="J53" s="2">
        <v>0</v>
      </c>
      <c r="L53" s="7">
        <f t="shared" si="0"/>
        <v>7.199999999999999</v>
      </c>
    </row>
    <row r="54" spans="1:12" ht="12.75">
      <c r="A54" s="2">
        <v>53.96666666666653</v>
      </c>
      <c r="B54" s="2">
        <v>6.666666666666525</v>
      </c>
      <c r="C54" s="2">
        <v>4</v>
      </c>
      <c r="D54" s="2">
        <v>19</v>
      </c>
      <c r="E54" s="2">
        <v>17.3</v>
      </c>
      <c r="F54" s="2">
        <v>4</v>
      </c>
      <c r="G54" s="2">
        <v>3</v>
      </c>
      <c r="H54" s="2">
        <v>0</v>
      </c>
      <c r="I54" s="2">
        <v>0</v>
      </c>
      <c r="J54" s="2">
        <v>0</v>
      </c>
      <c r="L54" s="7">
        <f t="shared" si="0"/>
        <v>10.793333333333306</v>
      </c>
    </row>
    <row r="55" spans="1:12" ht="12.75">
      <c r="A55" s="2">
        <v>46.133333333333155</v>
      </c>
      <c r="B55" s="2">
        <v>8.333333333333156</v>
      </c>
      <c r="C55" s="2">
        <v>4.5</v>
      </c>
      <c r="D55" s="2">
        <v>0</v>
      </c>
      <c r="E55" s="2">
        <v>25</v>
      </c>
      <c r="F55" s="2">
        <v>3.5</v>
      </c>
      <c r="G55" s="2">
        <v>4.8</v>
      </c>
      <c r="H55" s="2">
        <v>0</v>
      </c>
      <c r="I55" s="2">
        <v>0</v>
      </c>
      <c r="J55" s="2">
        <v>0</v>
      </c>
      <c r="L55" s="7">
        <f t="shared" si="0"/>
        <v>9.226666666666631</v>
      </c>
    </row>
    <row r="56" spans="1:12" ht="12.75">
      <c r="A56" s="2">
        <v>78.4166666666666</v>
      </c>
      <c r="B56" s="2">
        <v>16.666666666666607</v>
      </c>
      <c r="C56" s="2">
        <v>4.5</v>
      </c>
      <c r="D56" s="2">
        <v>25</v>
      </c>
      <c r="E56" s="2">
        <v>25</v>
      </c>
      <c r="F56" s="2">
        <v>0</v>
      </c>
      <c r="G56" s="2">
        <v>4</v>
      </c>
      <c r="H56" s="2">
        <v>1</v>
      </c>
      <c r="I56" s="2">
        <v>2.25</v>
      </c>
      <c r="J56" s="2">
        <v>0</v>
      </c>
      <c r="L56" s="7">
        <f t="shared" si="0"/>
        <v>15.68333333333332</v>
      </c>
    </row>
    <row r="57" spans="1:12" ht="12.75">
      <c r="A57" s="2">
        <v>52</v>
      </c>
      <c r="B57" s="2">
        <v>25</v>
      </c>
      <c r="C57" s="2">
        <v>3.5</v>
      </c>
      <c r="D57" s="2">
        <v>17.00000000000005</v>
      </c>
      <c r="E57" s="2">
        <v>0</v>
      </c>
      <c r="F57" s="2">
        <v>0</v>
      </c>
      <c r="G57" s="2">
        <v>3.5</v>
      </c>
      <c r="H57" s="2">
        <v>0</v>
      </c>
      <c r="I57" s="2">
        <v>3</v>
      </c>
      <c r="J57" s="2">
        <v>0</v>
      </c>
      <c r="L57" s="7">
        <f t="shared" si="0"/>
        <v>10.4</v>
      </c>
    </row>
    <row r="58" spans="1:12" ht="12.75">
      <c r="A58" s="2">
        <v>57</v>
      </c>
      <c r="B58" s="2">
        <v>0</v>
      </c>
      <c r="C58" s="2">
        <v>5</v>
      </c>
      <c r="D58" s="2">
        <v>25</v>
      </c>
      <c r="E58" s="2">
        <v>24</v>
      </c>
      <c r="F58" s="2">
        <v>0</v>
      </c>
      <c r="G58" s="2">
        <v>0</v>
      </c>
      <c r="H58" s="2">
        <v>0</v>
      </c>
      <c r="I58" s="2">
        <v>3</v>
      </c>
      <c r="J58" s="2">
        <v>0</v>
      </c>
      <c r="L58" s="7">
        <f t="shared" si="0"/>
        <v>11.399999999999999</v>
      </c>
    </row>
    <row r="59" spans="1:12" ht="12.75">
      <c r="A59" s="2">
        <v>86.75</v>
      </c>
      <c r="B59" s="2">
        <v>25</v>
      </c>
      <c r="C59" s="2">
        <v>5</v>
      </c>
      <c r="D59" s="2">
        <v>25</v>
      </c>
      <c r="E59" s="2">
        <v>25</v>
      </c>
      <c r="F59" s="2">
        <v>0</v>
      </c>
      <c r="G59" s="2">
        <v>4.5</v>
      </c>
      <c r="H59" s="2">
        <v>0</v>
      </c>
      <c r="I59" s="2">
        <v>2.25</v>
      </c>
      <c r="J59" s="2">
        <v>0</v>
      </c>
      <c r="L59" s="7">
        <f t="shared" si="0"/>
        <v>17.35</v>
      </c>
    </row>
    <row r="60" spans="1:12" ht="12.75">
      <c r="A60" s="2">
        <v>70.75000000000006</v>
      </c>
      <c r="B60" s="2">
        <v>25</v>
      </c>
      <c r="C60" s="2">
        <v>5</v>
      </c>
      <c r="D60" s="2">
        <v>23</v>
      </c>
      <c r="E60" s="2">
        <v>4.000000000000059</v>
      </c>
      <c r="F60" s="2">
        <v>3.5</v>
      </c>
      <c r="G60" s="2">
        <v>5</v>
      </c>
      <c r="H60" s="2">
        <v>0</v>
      </c>
      <c r="I60" s="2">
        <v>5.25</v>
      </c>
      <c r="J60" s="2">
        <v>0</v>
      </c>
      <c r="L60" s="7">
        <f t="shared" si="0"/>
        <v>14.150000000000011</v>
      </c>
    </row>
    <row r="61" spans="1:12" ht="12.75">
      <c r="A61" s="2">
        <v>56.16666666666657</v>
      </c>
      <c r="B61" s="2">
        <v>11.666666666666714</v>
      </c>
      <c r="C61" s="2">
        <v>5</v>
      </c>
      <c r="D61" s="2">
        <v>12</v>
      </c>
      <c r="E61" s="2">
        <v>17.49999999999986</v>
      </c>
      <c r="F61" s="2">
        <v>5</v>
      </c>
      <c r="G61" s="2">
        <v>5</v>
      </c>
      <c r="H61" s="2">
        <v>0</v>
      </c>
      <c r="I61" s="2">
        <v>0</v>
      </c>
      <c r="J61" s="2">
        <v>0</v>
      </c>
      <c r="L61" s="7">
        <f t="shared" si="0"/>
        <v>11.233333333333315</v>
      </c>
    </row>
    <row r="62" spans="1:12" ht="12.75">
      <c r="A62" s="2">
        <v>83.5</v>
      </c>
      <c r="B62" s="2">
        <v>25</v>
      </c>
      <c r="C62" s="2">
        <v>4.5</v>
      </c>
      <c r="D62" s="2">
        <v>25</v>
      </c>
      <c r="E62" s="2">
        <v>25</v>
      </c>
      <c r="F62" s="2">
        <v>0</v>
      </c>
      <c r="G62" s="2">
        <v>4</v>
      </c>
      <c r="H62" s="2">
        <v>0</v>
      </c>
      <c r="I62" s="2">
        <v>0</v>
      </c>
      <c r="J62" s="2">
        <v>0</v>
      </c>
      <c r="L62" s="7">
        <f t="shared" si="0"/>
        <v>16.7</v>
      </c>
    </row>
    <row r="63" spans="1:12" ht="12.75">
      <c r="A63" s="2">
        <v>93.05</v>
      </c>
      <c r="B63" s="2">
        <v>25</v>
      </c>
      <c r="C63" s="2">
        <v>4</v>
      </c>
      <c r="D63" s="2">
        <v>25</v>
      </c>
      <c r="E63" s="2">
        <v>25</v>
      </c>
      <c r="F63" s="2">
        <v>3.8</v>
      </c>
      <c r="G63" s="2">
        <v>5</v>
      </c>
      <c r="H63" s="2">
        <v>0</v>
      </c>
      <c r="I63" s="2">
        <v>5.25</v>
      </c>
      <c r="J63" s="2">
        <v>0</v>
      </c>
      <c r="L63" s="7">
        <f t="shared" si="0"/>
        <v>18.61</v>
      </c>
    </row>
    <row r="64" spans="1:12" ht="12.75">
      <c r="A64" s="2">
        <v>29.083333333333346</v>
      </c>
      <c r="B64" s="2">
        <v>13.333333333333346</v>
      </c>
      <c r="C64" s="2">
        <v>5</v>
      </c>
      <c r="D64" s="2">
        <v>0</v>
      </c>
      <c r="E64" s="2">
        <v>0</v>
      </c>
      <c r="F64" s="2">
        <v>3</v>
      </c>
      <c r="G64" s="2">
        <v>4</v>
      </c>
      <c r="H64" s="2">
        <v>0</v>
      </c>
      <c r="I64" s="2">
        <v>3.75</v>
      </c>
      <c r="J64" s="2">
        <v>0</v>
      </c>
      <c r="L64" s="7">
        <f t="shared" si="0"/>
        <v>5.816666666666669</v>
      </c>
    </row>
    <row r="65" spans="1:12" ht="12.75">
      <c r="A65" s="2">
        <v>32.05</v>
      </c>
      <c r="B65" s="2">
        <v>15</v>
      </c>
      <c r="C65" s="2">
        <v>5</v>
      </c>
      <c r="D65" s="2">
        <v>1.9999999999999685</v>
      </c>
      <c r="E65" s="2">
        <v>0</v>
      </c>
      <c r="F65" s="2">
        <v>4</v>
      </c>
      <c r="G65" s="2">
        <v>3.8</v>
      </c>
      <c r="H65" s="2">
        <v>0</v>
      </c>
      <c r="I65" s="2">
        <v>2.25</v>
      </c>
      <c r="J65" s="2">
        <v>0</v>
      </c>
      <c r="L65" s="7">
        <f t="shared" si="0"/>
        <v>6.409999999999999</v>
      </c>
    </row>
    <row r="66" spans="1:12" ht="12.75">
      <c r="A66" s="2">
        <v>62.49999999999994</v>
      </c>
      <c r="B66" s="2">
        <v>25</v>
      </c>
      <c r="C66" s="2">
        <v>0</v>
      </c>
      <c r="D66" s="2">
        <v>25</v>
      </c>
      <c r="E66" s="2">
        <v>0.9999999999999454</v>
      </c>
      <c r="F66" s="2">
        <v>0</v>
      </c>
      <c r="G66" s="2">
        <v>4</v>
      </c>
      <c r="H66" s="2">
        <v>0</v>
      </c>
      <c r="I66" s="2">
        <v>7.5</v>
      </c>
      <c r="J66" s="2">
        <v>0</v>
      </c>
      <c r="L66" s="7">
        <f t="shared" si="0"/>
        <v>12.49999999999999</v>
      </c>
    </row>
    <row r="67" spans="1:12" ht="12.75">
      <c r="A67" s="2">
        <v>10</v>
      </c>
      <c r="B67" s="2">
        <v>0</v>
      </c>
      <c r="C67" s="2">
        <v>4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6</v>
      </c>
      <c r="J67" s="2">
        <v>0</v>
      </c>
      <c r="L67" s="7">
        <f aca="true" t="shared" si="1" ref="L67:L130">A67/100*20</f>
        <v>2</v>
      </c>
    </row>
    <row r="68" spans="1:12" ht="12.75">
      <c r="A68" s="2">
        <v>4</v>
      </c>
      <c r="B68" s="2">
        <v>0</v>
      </c>
      <c r="C68" s="2">
        <v>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L68" s="7">
        <f t="shared" si="1"/>
        <v>0.8</v>
      </c>
    </row>
    <row r="69" spans="1:12" ht="12.75">
      <c r="A69" s="2">
        <v>43.75000000000006</v>
      </c>
      <c r="B69" s="2">
        <v>25</v>
      </c>
      <c r="C69" s="2">
        <v>4.5</v>
      </c>
      <c r="D69" s="2">
        <v>4.000000000000059</v>
      </c>
      <c r="E69" s="2">
        <v>0</v>
      </c>
      <c r="F69" s="2">
        <v>0</v>
      </c>
      <c r="G69" s="2">
        <v>5</v>
      </c>
      <c r="H69" s="2">
        <v>0</v>
      </c>
      <c r="I69" s="2">
        <v>5.25</v>
      </c>
      <c r="J69" s="2">
        <v>0</v>
      </c>
      <c r="L69" s="7">
        <f t="shared" si="1"/>
        <v>8.75000000000001</v>
      </c>
    </row>
    <row r="70" spans="1:12" ht="12.75">
      <c r="A70" s="2">
        <v>52.5</v>
      </c>
      <c r="B70" s="2">
        <v>25</v>
      </c>
      <c r="C70" s="2">
        <v>4.5</v>
      </c>
      <c r="D70" s="2">
        <v>23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L70" s="7">
        <f t="shared" si="1"/>
        <v>10.5</v>
      </c>
    </row>
    <row r="71" spans="1:12" ht="12.75">
      <c r="A71" s="2">
        <v>30.083333333333158</v>
      </c>
      <c r="B71" s="2">
        <v>8.333333333333156</v>
      </c>
      <c r="C71" s="2">
        <v>4.5</v>
      </c>
      <c r="D71" s="2">
        <v>0</v>
      </c>
      <c r="E71" s="2">
        <v>0</v>
      </c>
      <c r="F71" s="2">
        <v>4</v>
      </c>
      <c r="G71" s="2">
        <v>5</v>
      </c>
      <c r="H71" s="2">
        <v>0</v>
      </c>
      <c r="I71" s="2">
        <v>8.25</v>
      </c>
      <c r="J71" s="2">
        <v>0</v>
      </c>
      <c r="L71" s="7">
        <f t="shared" si="1"/>
        <v>6.016666666666631</v>
      </c>
    </row>
    <row r="72" spans="1:12" ht="12.75">
      <c r="A72" s="2">
        <v>27.55</v>
      </c>
      <c r="B72" s="2">
        <v>0</v>
      </c>
      <c r="C72" s="2">
        <v>4</v>
      </c>
      <c r="D72" s="2">
        <v>10</v>
      </c>
      <c r="E72" s="2">
        <v>0</v>
      </c>
      <c r="F72" s="2">
        <v>2.8</v>
      </c>
      <c r="G72" s="2">
        <v>4</v>
      </c>
      <c r="H72" s="2">
        <v>0</v>
      </c>
      <c r="I72" s="2">
        <v>6.75</v>
      </c>
      <c r="J72" s="2">
        <v>0</v>
      </c>
      <c r="L72" s="7">
        <f t="shared" si="1"/>
        <v>5.510000000000001</v>
      </c>
    </row>
    <row r="73" spans="1:12" ht="12.75">
      <c r="A73" s="2">
        <v>35.25</v>
      </c>
      <c r="B73" s="2">
        <v>25</v>
      </c>
      <c r="C73" s="2">
        <v>5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5.25</v>
      </c>
      <c r="J73" s="2">
        <v>0</v>
      </c>
      <c r="L73" s="7">
        <f t="shared" si="1"/>
        <v>7.05</v>
      </c>
    </row>
    <row r="74" spans="1:12" ht="12.75">
      <c r="A74" s="2">
        <v>45.25</v>
      </c>
      <c r="B74" s="2">
        <v>0</v>
      </c>
      <c r="C74" s="2">
        <v>3.5</v>
      </c>
      <c r="D74" s="2">
        <v>0</v>
      </c>
      <c r="E74" s="2">
        <v>25</v>
      </c>
      <c r="F74" s="2">
        <v>5</v>
      </c>
      <c r="G74" s="2">
        <v>5</v>
      </c>
      <c r="H74" s="2">
        <v>0</v>
      </c>
      <c r="I74" s="2">
        <v>6.75</v>
      </c>
      <c r="J74" s="2">
        <v>0</v>
      </c>
      <c r="L74" s="7">
        <f t="shared" si="1"/>
        <v>9.05</v>
      </c>
    </row>
    <row r="75" spans="1:12" ht="12.75">
      <c r="A75" s="2">
        <v>80.00000000000006</v>
      </c>
      <c r="B75" s="2">
        <v>25</v>
      </c>
      <c r="C75" s="2">
        <v>5</v>
      </c>
      <c r="D75" s="2">
        <v>22</v>
      </c>
      <c r="E75" s="2">
        <v>21.000000000000053</v>
      </c>
      <c r="F75" s="2">
        <v>3</v>
      </c>
      <c r="G75" s="2">
        <v>4</v>
      </c>
      <c r="H75" s="2">
        <v>0</v>
      </c>
      <c r="I75" s="2">
        <v>0</v>
      </c>
      <c r="J75" s="2">
        <v>0</v>
      </c>
      <c r="L75" s="7">
        <f t="shared" si="1"/>
        <v>16.00000000000001</v>
      </c>
    </row>
    <row r="76" spans="1:12" ht="12.75">
      <c r="A76" s="2">
        <v>15.999999999999906</v>
      </c>
      <c r="B76" s="2">
        <v>4.999999999999893</v>
      </c>
      <c r="C76" s="2">
        <v>4.5</v>
      </c>
      <c r="D76" s="2">
        <v>2.000000000000013</v>
      </c>
      <c r="E76" s="2">
        <v>0</v>
      </c>
      <c r="F76" s="2">
        <v>0</v>
      </c>
      <c r="G76" s="2">
        <v>0</v>
      </c>
      <c r="H76" s="2">
        <v>0</v>
      </c>
      <c r="I76" s="2">
        <v>4.5</v>
      </c>
      <c r="J76" s="2">
        <v>0</v>
      </c>
      <c r="L76" s="7">
        <f t="shared" si="1"/>
        <v>3.199999999999981</v>
      </c>
    </row>
    <row r="77" spans="1:12" ht="12.75">
      <c r="A77" s="2">
        <v>66.5</v>
      </c>
      <c r="B77" s="2">
        <v>0</v>
      </c>
      <c r="C77" s="2">
        <v>4.5</v>
      </c>
      <c r="D77" s="2">
        <v>25</v>
      </c>
      <c r="E77" s="2">
        <v>25</v>
      </c>
      <c r="F77" s="2">
        <v>4</v>
      </c>
      <c r="G77" s="2">
        <v>5</v>
      </c>
      <c r="H77" s="2">
        <v>0</v>
      </c>
      <c r="I77" s="2">
        <v>3</v>
      </c>
      <c r="J77" s="2">
        <v>0</v>
      </c>
      <c r="L77" s="7">
        <f t="shared" si="1"/>
        <v>13.3</v>
      </c>
    </row>
    <row r="78" spans="1:12" ht="12.75">
      <c r="A78" s="2">
        <v>12.333333333333346</v>
      </c>
      <c r="B78" s="2">
        <v>13.333333333333346</v>
      </c>
      <c r="C78" s="2">
        <v>4.5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4.5</v>
      </c>
      <c r="J78" s="2">
        <v>-10</v>
      </c>
      <c r="L78" s="7">
        <f t="shared" si="1"/>
        <v>2.4666666666666694</v>
      </c>
    </row>
    <row r="79" spans="1:12" ht="12.75">
      <c r="A79" s="2">
        <v>33</v>
      </c>
      <c r="B79" s="2">
        <v>0</v>
      </c>
      <c r="C79" s="2">
        <v>5</v>
      </c>
      <c r="D79" s="2">
        <v>0</v>
      </c>
      <c r="E79" s="2">
        <v>24</v>
      </c>
      <c r="F79" s="2">
        <v>0</v>
      </c>
      <c r="G79" s="2">
        <v>0</v>
      </c>
      <c r="H79" s="2">
        <v>1</v>
      </c>
      <c r="I79" s="2">
        <v>3</v>
      </c>
      <c r="J79" s="2">
        <v>0</v>
      </c>
      <c r="L79" s="7">
        <f t="shared" si="1"/>
        <v>6.6000000000000005</v>
      </c>
    </row>
    <row r="80" spans="1:12" ht="12.75">
      <c r="A80" s="2">
        <v>24.10000000000008</v>
      </c>
      <c r="B80" s="2">
        <v>16.10000000000008</v>
      </c>
      <c r="C80" s="2">
        <v>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3</v>
      </c>
      <c r="J80" s="2">
        <v>0</v>
      </c>
      <c r="L80" s="7">
        <f t="shared" si="1"/>
        <v>4.820000000000016</v>
      </c>
    </row>
    <row r="81" spans="1:12" ht="12.75">
      <c r="A81" s="2">
        <v>7.25</v>
      </c>
      <c r="B81" s="2">
        <v>0</v>
      </c>
      <c r="C81" s="2">
        <v>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2.25</v>
      </c>
      <c r="J81" s="2">
        <v>0</v>
      </c>
      <c r="L81" s="7">
        <f t="shared" si="1"/>
        <v>1.45</v>
      </c>
    </row>
    <row r="82" spans="1:12" ht="12.75">
      <c r="A82" s="2">
        <v>35.5</v>
      </c>
      <c r="B82" s="2">
        <v>0</v>
      </c>
      <c r="C82" s="2">
        <v>4.5</v>
      </c>
      <c r="D82" s="2">
        <v>9.00000000000004</v>
      </c>
      <c r="E82" s="2">
        <v>9.99999999999993</v>
      </c>
      <c r="F82" s="2">
        <v>4</v>
      </c>
      <c r="G82" s="2">
        <v>5</v>
      </c>
      <c r="H82" s="2">
        <v>0</v>
      </c>
      <c r="I82" s="2">
        <v>3</v>
      </c>
      <c r="J82" s="2">
        <v>0</v>
      </c>
      <c r="L82" s="7">
        <f t="shared" si="1"/>
        <v>7.1</v>
      </c>
    </row>
    <row r="83" spans="1:12" ht="12.75">
      <c r="A83" s="2">
        <v>27.71666666666678</v>
      </c>
      <c r="B83" s="2">
        <v>21.166666666666778</v>
      </c>
      <c r="C83" s="2">
        <v>4.3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2.25</v>
      </c>
      <c r="J83" s="2">
        <v>0</v>
      </c>
      <c r="L83" s="7">
        <f t="shared" si="1"/>
        <v>5.543333333333356</v>
      </c>
    </row>
    <row r="84" spans="1:12" ht="12.75">
      <c r="A84" s="2">
        <v>57.25</v>
      </c>
      <c r="B84" s="2">
        <v>0</v>
      </c>
      <c r="C84" s="2">
        <v>4.5</v>
      </c>
      <c r="D84" s="2">
        <v>14</v>
      </c>
      <c r="E84" s="2">
        <v>25</v>
      </c>
      <c r="F84" s="2">
        <v>5</v>
      </c>
      <c r="G84" s="2">
        <v>5</v>
      </c>
      <c r="H84" s="2">
        <v>0</v>
      </c>
      <c r="I84" s="2">
        <v>3.75</v>
      </c>
      <c r="J84" s="2">
        <v>0</v>
      </c>
      <c r="L84" s="7">
        <f t="shared" si="1"/>
        <v>11.45</v>
      </c>
    </row>
    <row r="85" spans="1:12" ht="12.75">
      <c r="A85" s="2">
        <v>52.46666666666661</v>
      </c>
      <c r="B85" s="2">
        <v>16.666666666666607</v>
      </c>
      <c r="C85" s="2">
        <v>4.8</v>
      </c>
      <c r="D85" s="2">
        <v>25</v>
      </c>
      <c r="E85" s="2">
        <v>0</v>
      </c>
      <c r="F85" s="2">
        <v>0</v>
      </c>
      <c r="G85" s="2">
        <v>0</v>
      </c>
      <c r="H85" s="2">
        <v>0</v>
      </c>
      <c r="I85" s="2">
        <v>6</v>
      </c>
      <c r="J85" s="2">
        <v>0</v>
      </c>
      <c r="L85" s="7">
        <f t="shared" si="1"/>
        <v>10.493333333333323</v>
      </c>
    </row>
    <row r="86" spans="1:12" ht="12.75">
      <c r="A86" s="2">
        <v>52.41666666666673</v>
      </c>
      <c r="B86" s="2">
        <v>16.666666666666607</v>
      </c>
      <c r="C86" s="2">
        <v>4.5</v>
      </c>
      <c r="D86" s="2">
        <v>25</v>
      </c>
      <c r="E86" s="2">
        <v>1.000000000000123</v>
      </c>
      <c r="F86" s="2">
        <v>0</v>
      </c>
      <c r="G86" s="2">
        <v>0</v>
      </c>
      <c r="H86" s="2">
        <v>0</v>
      </c>
      <c r="I86" s="2">
        <v>5.25</v>
      </c>
      <c r="J86" s="2">
        <v>0</v>
      </c>
      <c r="L86" s="7">
        <f t="shared" si="1"/>
        <v>10.483333333333347</v>
      </c>
    </row>
    <row r="87" spans="1:12" ht="12.75">
      <c r="A87" s="2">
        <v>76.74999999999987</v>
      </c>
      <c r="B87" s="2">
        <v>25</v>
      </c>
      <c r="C87" s="2">
        <v>4.5</v>
      </c>
      <c r="D87" s="2">
        <v>21</v>
      </c>
      <c r="E87" s="2">
        <v>20.999999999999876</v>
      </c>
      <c r="F87" s="2">
        <v>0</v>
      </c>
      <c r="G87" s="2">
        <v>0</v>
      </c>
      <c r="H87" s="2">
        <v>0</v>
      </c>
      <c r="I87" s="2">
        <v>5.25</v>
      </c>
      <c r="J87" s="2">
        <v>0</v>
      </c>
      <c r="L87" s="7">
        <f t="shared" si="1"/>
        <v>15.349999999999975</v>
      </c>
    </row>
    <row r="88" spans="1:12" ht="12.75">
      <c r="A88" s="2">
        <v>15.166666666666625</v>
      </c>
      <c r="B88" s="2">
        <v>1.6666666666666312</v>
      </c>
      <c r="C88" s="2">
        <v>3.5</v>
      </c>
      <c r="D88" s="2">
        <v>6.999999999999995</v>
      </c>
      <c r="E88" s="2">
        <v>0</v>
      </c>
      <c r="F88" s="2">
        <v>0</v>
      </c>
      <c r="G88" s="2">
        <v>0</v>
      </c>
      <c r="H88" s="2">
        <v>0</v>
      </c>
      <c r="I88" s="2">
        <v>3</v>
      </c>
      <c r="J88" s="2">
        <v>0</v>
      </c>
      <c r="L88" s="7">
        <f t="shared" si="1"/>
        <v>3.033333333333325</v>
      </c>
    </row>
    <row r="89" spans="1:12" ht="12.75">
      <c r="A89" s="2">
        <v>75.50000000000006</v>
      </c>
      <c r="B89" s="2">
        <v>15</v>
      </c>
      <c r="C89" s="2">
        <v>5</v>
      </c>
      <c r="D89" s="2">
        <v>21.000000000000053</v>
      </c>
      <c r="E89" s="2">
        <v>25</v>
      </c>
      <c r="F89" s="2">
        <v>0</v>
      </c>
      <c r="G89" s="2">
        <v>5</v>
      </c>
      <c r="H89" s="2">
        <v>0</v>
      </c>
      <c r="I89" s="2">
        <v>4.5</v>
      </c>
      <c r="J89" s="2">
        <v>0</v>
      </c>
      <c r="L89" s="7">
        <f t="shared" si="1"/>
        <v>15.100000000000012</v>
      </c>
    </row>
    <row r="90" spans="1:12" ht="12.75">
      <c r="A90" s="2">
        <v>8</v>
      </c>
      <c r="B90" s="2">
        <v>0</v>
      </c>
      <c r="C90" s="2">
        <v>5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3</v>
      </c>
      <c r="J90" s="2">
        <v>0</v>
      </c>
      <c r="L90" s="7">
        <f t="shared" si="1"/>
        <v>1.6</v>
      </c>
    </row>
    <row r="91" spans="1:12" ht="12.75">
      <c r="A91" s="2">
        <v>62.75</v>
      </c>
      <c r="B91" s="2">
        <v>0</v>
      </c>
      <c r="C91" s="2">
        <v>4.5</v>
      </c>
      <c r="D91" s="2">
        <v>25</v>
      </c>
      <c r="E91" s="2">
        <v>22</v>
      </c>
      <c r="F91" s="2">
        <v>3.5</v>
      </c>
      <c r="G91" s="2">
        <v>4</v>
      </c>
      <c r="H91" s="2">
        <v>0</v>
      </c>
      <c r="I91" s="2">
        <v>3.75</v>
      </c>
      <c r="J91" s="2">
        <v>0</v>
      </c>
      <c r="L91" s="7">
        <f t="shared" si="1"/>
        <v>12.549999999999999</v>
      </c>
    </row>
    <row r="92" spans="1:12" ht="12.75">
      <c r="A92" s="2">
        <v>29.5</v>
      </c>
      <c r="B92" s="2">
        <v>0</v>
      </c>
      <c r="C92" s="2">
        <v>4.5</v>
      </c>
      <c r="D92" s="2">
        <v>25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L92" s="7">
        <f t="shared" si="1"/>
        <v>5.8999999999999995</v>
      </c>
    </row>
    <row r="93" spans="1:12" ht="12.75">
      <c r="A93" s="2">
        <v>7.799999999999894</v>
      </c>
      <c r="B93" s="2">
        <v>4.999999999999893</v>
      </c>
      <c r="C93" s="2">
        <v>3.5</v>
      </c>
      <c r="D93" s="2">
        <v>0</v>
      </c>
      <c r="E93" s="2">
        <v>0</v>
      </c>
      <c r="F93" s="2">
        <v>0</v>
      </c>
      <c r="G93" s="2">
        <v>4.8</v>
      </c>
      <c r="H93" s="2">
        <v>0</v>
      </c>
      <c r="I93" s="2">
        <v>4.5</v>
      </c>
      <c r="J93" s="2">
        <v>-10</v>
      </c>
      <c r="L93" s="7">
        <f t="shared" si="1"/>
        <v>1.559999999999979</v>
      </c>
    </row>
    <row r="94" spans="1:12" ht="12.75">
      <c r="A94" s="2">
        <v>59.50000000000014</v>
      </c>
      <c r="B94" s="2">
        <v>10.000000000000083</v>
      </c>
      <c r="C94" s="2">
        <v>3.5</v>
      </c>
      <c r="D94" s="2">
        <v>25</v>
      </c>
      <c r="E94" s="2">
        <v>21.000000000000053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L94" s="7">
        <f t="shared" si="1"/>
        <v>11.900000000000029</v>
      </c>
    </row>
    <row r="95" spans="1:12" ht="12.75">
      <c r="A95" s="2">
        <v>51.66666666666652</v>
      </c>
      <c r="B95" s="2">
        <v>6.666666666666525</v>
      </c>
      <c r="C95" s="2">
        <v>5</v>
      </c>
      <c r="D95" s="2">
        <v>6.999999999999995</v>
      </c>
      <c r="E95" s="2">
        <v>25</v>
      </c>
      <c r="F95" s="2">
        <v>0</v>
      </c>
      <c r="G95" s="2">
        <v>5</v>
      </c>
      <c r="H95" s="2">
        <v>0</v>
      </c>
      <c r="I95" s="2">
        <v>3</v>
      </c>
      <c r="J95" s="2">
        <v>0</v>
      </c>
      <c r="L95" s="7">
        <f t="shared" si="1"/>
        <v>10.333333333333306</v>
      </c>
    </row>
    <row r="96" spans="1:12" ht="12.75">
      <c r="A96" s="2">
        <v>49.75</v>
      </c>
      <c r="B96" s="2">
        <v>25</v>
      </c>
      <c r="C96" s="2">
        <v>5</v>
      </c>
      <c r="D96" s="2">
        <v>0</v>
      </c>
      <c r="E96" s="2">
        <v>6.000000000000016</v>
      </c>
      <c r="F96" s="2">
        <v>5</v>
      </c>
      <c r="G96" s="2">
        <v>5</v>
      </c>
      <c r="H96" s="2">
        <v>0</v>
      </c>
      <c r="I96" s="2">
        <v>3.75</v>
      </c>
      <c r="J96" s="2">
        <v>0</v>
      </c>
      <c r="L96" s="7">
        <f t="shared" si="1"/>
        <v>9.95</v>
      </c>
    </row>
    <row r="97" spans="1:12" ht="12.75">
      <c r="A97" s="2">
        <v>34.249999999999915</v>
      </c>
      <c r="B97" s="2">
        <v>0</v>
      </c>
      <c r="C97" s="2">
        <v>4</v>
      </c>
      <c r="D97" s="2">
        <v>0</v>
      </c>
      <c r="E97" s="2">
        <v>18.99999999999992</v>
      </c>
      <c r="F97" s="2">
        <v>0</v>
      </c>
      <c r="G97" s="2">
        <v>3.5</v>
      </c>
      <c r="H97" s="2">
        <v>1</v>
      </c>
      <c r="I97" s="2">
        <v>6.75</v>
      </c>
      <c r="J97" s="2">
        <v>0</v>
      </c>
      <c r="L97" s="7">
        <f t="shared" si="1"/>
        <v>6.849999999999983</v>
      </c>
    </row>
    <row r="98" spans="1:12" ht="12.75">
      <c r="A98" s="2">
        <v>37.25</v>
      </c>
      <c r="B98" s="2">
        <v>25</v>
      </c>
      <c r="C98" s="2">
        <v>5</v>
      </c>
      <c r="D98" s="2">
        <v>0</v>
      </c>
      <c r="E98" s="2">
        <v>0</v>
      </c>
      <c r="F98" s="2">
        <v>0</v>
      </c>
      <c r="G98" s="2">
        <v>5</v>
      </c>
      <c r="H98" s="2">
        <v>0</v>
      </c>
      <c r="I98" s="2">
        <v>2.25</v>
      </c>
      <c r="J98" s="2">
        <v>0</v>
      </c>
      <c r="L98" s="7">
        <f t="shared" si="1"/>
        <v>7.45</v>
      </c>
    </row>
    <row r="99" spans="1:12" ht="12.75">
      <c r="A99" s="2">
        <v>84</v>
      </c>
      <c r="B99" s="2">
        <v>25</v>
      </c>
      <c r="C99" s="2">
        <v>5</v>
      </c>
      <c r="D99" s="2">
        <v>25</v>
      </c>
      <c r="E99" s="2">
        <v>25</v>
      </c>
      <c r="F99" s="2">
        <v>4</v>
      </c>
      <c r="G99" s="2">
        <v>0</v>
      </c>
      <c r="H99" s="2">
        <v>0</v>
      </c>
      <c r="I99" s="2">
        <v>0</v>
      </c>
      <c r="J99" s="2">
        <v>0</v>
      </c>
      <c r="L99" s="7">
        <f t="shared" si="1"/>
        <v>16.8</v>
      </c>
    </row>
    <row r="100" spans="1:12" ht="12.75">
      <c r="A100" s="2">
        <v>23.166666666666632</v>
      </c>
      <c r="B100" s="2">
        <v>1.6666666666666312</v>
      </c>
      <c r="C100" s="2">
        <v>5</v>
      </c>
      <c r="D100" s="2">
        <v>0</v>
      </c>
      <c r="E100" s="2">
        <v>0</v>
      </c>
      <c r="F100" s="2">
        <v>4</v>
      </c>
      <c r="G100" s="2">
        <v>5</v>
      </c>
      <c r="H100" s="2">
        <v>0</v>
      </c>
      <c r="I100" s="2">
        <v>7.5</v>
      </c>
      <c r="J100" s="2">
        <v>0</v>
      </c>
      <c r="L100" s="7">
        <f t="shared" si="1"/>
        <v>4.633333333333327</v>
      </c>
    </row>
    <row r="101" spans="1:12" ht="12.75">
      <c r="A101" s="2">
        <v>8</v>
      </c>
      <c r="B101" s="2">
        <v>0</v>
      </c>
      <c r="C101" s="2">
        <v>5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3</v>
      </c>
      <c r="J101" s="2">
        <v>0</v>
      </c>
      <c r="L101" s="7">
        <f t="shared" si="1"/>
        <v>1.6</v>
      </c>
    </row>
    <row r="102" spans="1:12" ht="12.75">
      <c r="A102" s="2">
        <v>73.91666666666671</v>
      </c>
      <c r="B102" s="2">
        <v>11.666666666666714</v>
      </c>
      <c r="C102" s="2">
        <v>3.5</v>
      </c>
      <c r="D102" s="2">
        <v>25</v>
      </c>
      <c r="E102" s="2">
        <v>25</v>
      </c>
      <c r="F102" s="2">
        <v>0</v>
      </c>
      <c r="G102" s="2">
        <v>5</v>
      </c>
      <c r="H102" s="2">
        <v>0</v>
      </c>
      <c r="I102" s="2">
        <v>3.75</v>
      </c>
      <c r="J102" s="2">
        <v>0</v>
      </c>
      <c r="L102" s="7">
        <f t="shared" si="1"/>
        <v>14.783333333333344</v>
      </c>
    </row>
    <row r="103" spans="1:12" ht="12.75">
      <c r="A103" s="2">
        <v>86.5</v>
      </c>
      <c r="B103" s="2">
        <v>25</v>
      </c>
      <c r="C103" s="2">
        <v>4.5</v>
      </c>
      <c r="D103" s="2">
        <v>25</v>
      </c>
      <c r="E103" s="2">
        <v>25</v>
      </c>
      <c r="F103" s="2">
        <v>0</v>
      </c>
      <c r="G103" s="2">
        <v>4</v>
      </c>
      <c r="H103" s="2">
        <v>0</v>
      </c>
      <c r="I103" s="2">
        <v>3</v>
      </c>
      <c r="J103" s="2">
        <v>0</v>
      </c>
      <c r="L103" s="7">
        <f t="shared" si="1"/>
        <v>17.3</v>
      </c>
    </row>
    <row r="104" spans="1:12" ht="12.75">
      <c r="A104" s="2">
        <v>4</v>
      </c>
      <c r="B104" s="2">
        <v>0</v>
      </c>
      <c r="C104" s="2">
        <v>4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L104" s="7">
        <f t="shared" si="1"/>
        <v>0.8</v>
      </c>
    </row>
    <row r="105" spans="1:12" ht="12.75">
      <c r="A105" s="2">
        <v>53.249999999999886</v>
      </c>
      <c r="B105" s="2">
        <v>25</v>
      </c>
      <c r="C105" s="2">
        <v>3.5</v>
      </c>
      <c r="D105" s="2">
        <v>0</v>
      </c>
      <c r="E105" s="2">
        <v>11.999999999999888</v>
      </c>
      <c r="F105" s="2">
        <v>4</v>
      </c>
      <c r="G105" s="2">
        <v>5</v>
      </c>
      <c r="H105" s="2">
        <v>0</v>
      </c>
      <c r="I105" s="2">
        <v>3.75</v>
      </c>
      <c r="J105" s="2">
        <v>0</v>
      </c>
      <c r="L105" s="7">
        <f t="shared" si="1"/>
        <v>10.649999999999977</v>
      </c>
    </row>
    <row r="106" spans="1:12" ht="12.75">
      <c r="A106" s="2">
        <v>4.5</v>
      </c>
      <c r="B106" s="2">
        <v>0</v>
      </c>
      <c r="C106" s="2">
        <v>3.5</v>
      </c>
      <c r="D106" s="2">
        <v>0</v>
      </c>
      <c r="E106" s="2">
        <v>0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L106" s="7">
        <f t="shared" si="1"/>
        <v>0.8999999999999999</v>
      </c>
    </row>
    <row r="107" spans="1:12" ht="12.75">
      <c r="A107" s="2">
        <v>15.5</v>
      </c>
      <c r="B107" s="2">
        <v>0</v>
      </c>
      <c r="C107" s="2">
        <v>5</v>
      </c>
      <c r="D107" s="2">
        <v>0</v>
      </c>
      <c r="E107" s="2">
        <v>0</v>
      </c>
      <c r="F107" s="2">
        <v>4</v>
      </c>
      <c r="G107" s="2">
        <v>3.5</v>
      </c>
      <c r="H107" s="2">
        <v>0</v>
      </c>
      <c r="I107" s="2">
        <v>3</v>
      </c>
      <c r="J107" s="2">
        <v>0</v>
      </c>
      <c r="L107" s="7">
        <f t="shared" si="1"/>
        <v>3.1</v>
      </c>
    </row>
    <row r="108" spans="1:12" ht="12.75">
      <c r="A108" s="2">
        <v>91.25</v>
      </c>
      <c r="B108" s="2">
        <v>25</v>
      </c>
      <c r="C108" s="2">
        <v>5</v>
      </c>
      <c r="D108" s="2">
        <v>25</v>
      </c>
      <c r="E108" s="2">
        <v>25</v>
      </c>
      <c r="F108" s="2">
        <v>2.5</v>
      </c>
      <c r="G108" s="2">
        <v>5</v>
      </c>
      <c r="H108" s="2">
        <v>0</v>
      </c>
      <c r="I108" s="2">
        <v>3.75</v>
      </c>
      <c r="J108" s="2">
        <v>0</v>
      </c>
      <c r="L108" s="7">
        <f t="shared" si="1"/>
        <v>18.25</v>
      </c>
    </row>
    <row r="109" spans="1:12" ht="12.75">
      <c r="A109" s="2">
        <v>45.5</v>
      </c>
      <c r="B109" s="2">
        <v>0</v>
      </c>
      <c r="C109" s="2">
        <v>4.5</v>
      </c>
      <c r="D109" s="2">
        <v>25</v>
      </c>
      <c r="E109" s="2">
        <v>0</v>
      </c>
      <c r="F109" s="2">
        <v>5</v>
      </c>
      <c r="G109" s="2">
        <v>5</v>
      </c>
      <c r="H109" s="2">
        <v>0</v>
      </c>
      <c r="I109" s="2">
        <v>6</v>
      </c>
      <c r="J109" s="2">
        <v>0</v>
      </c>
      <c r="L109" s="7">
        <f t="shared" si="1"/>
        <v>9.1</v>
      </c>
    </row>
    <row r="110" spans="1:12" ht="12.75">
      <c r="A110" s="2">
        <v>73.74999999999989</v>
      </c>
      <c r="B110" s="2">
        <v>25</v>
      </c>
      <c r="C110" s="2">
        <v>5</v>
      </c>
      <c r="D110" s="2">
        <v>25</v>
      </c>
      <c r="E110" s="2">
        <v>3.9999999999998814</v>
      </c>
      <c r="F110" s="2">
        <v>4</v>
      </c>
      <c r="G110" s="2">
        <v>4</v>
      </c>
      <c r="H110" s="2">
        <v>0</v>
      </c>
      <c r="I110" s="2">
        <v>6.75</v>
      </c>
      <c r="J110" s="2">
        <v>0</v>
      </c>
      <c r="L110" s="7">
        <f t="shared" si="1"/>
        <v>14.749999999999977</v>
      </c>
    </row>
    <row r="111" spans="1:12" ht="12.75">
      <c r="A111" s="2">
        <v>76.00000000000016</v>
      </c>
      <c r="B111" s="2">
        <v>25</v>
      </c>
      <c r="C111" s="2">
        <v>4.5</v>
      </c>
      <c r="D111" s="2">
        <v>24</v>
      </c>
      <c r="E111" s="2">
        <v>16.00000000000016</v>
      </c>
      <c r="F111" s="2">
        <v>0</v>
      </c>
      <c r="G111" s="2">
        <v>3.5</v>
      </c>
      <c r="H111" s="2">
        <v>0</v>
      </c>
      <c r="I111" s="2">
        <v>3</v>
      </c>
      <c r="J111" s="2">
        <v>0</v>
      </c>
      <c r="L111" s="7">
        <f t="shared" si="1"/>
        <v>15.200000000000031</v>
      </c>
    </row>
    <row r="112" spans="1:12" ht="12.75">
      <c r="A112" s="2">
        <v>67.5</v>
      </c>
      <c r="B112" s="2">
        <v>25</v>
      </c>
      <c r="C112" s="2">
        <v>4.5</v>
      </c>
      <c r="D112" s="2">
        <v>25</v>
      </c>
      <c r="E112" s="2">
        <v>0</v>
      </c>
      <c r="F112" s="2">
        <v>3.5</v>
      </c>
      <c r="G112" s="2">
        <v>5</v>
      </c>
      <c r="H112" s="2">
        <v>0</v>
      </c>
      <c r="I112" s="2">
        <v>4.5</v>
      </c>
      <c r="J112" s="2">
        <v>0</v>
      </c>
      <c r="L112" s="7">
        <f t="shared" si="1"/>
        <v>13.5</v>
      </c>
    </row>
    <row r="113" spans="1:12" ht="12.75">
      <c r="A113" s="2">
        <v>41.83333333333334</v>
      </c>
      <c r="B113" s="2">
        <v>13.333333333333346</v>
      </c>
      <c r="C113" s="2">
        <v>5</v>
      </c>
      <c r="D113" s="2">
        <v>19</v>
      </c>
      <c r="E113" s="2">
        <v>0</v>
      </c>
      <c r="F113" s="2">
        <v>0</v>
      </c>
      <c r="G113" s="2">
        <v>0</v>
      </c>
      <c r="H113" s="2">
        <v>0</v>
      </c>
      <c r="I113" s="2">
        <v>4.5</v>
      </c>
      <c r="J113" s="2">
        <v>0</v>
      </c>
      <c r="L113" s="7">
        <f t="shared" si="1"/>
        <v>8.366666666666669</v>
      </c>
    </row>
    <row r="114" spans="1:12" ht="12.75">
      <c r="A114" s="2">
        <v>19.5</v>
      </c>
      <c r="B114" s="2">
        <v>15</v>
      </c>
      <c r="C114" s="2">
        <v>4.5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L114" s="7">
        <f t="shared" si="1"/>
        <v>3.9000000000000004</v>
      </c>
    </row>
    <row r="115" spans="1:12" ht="12.75">
      <c r="A115" s="2">
        <v>26.333333333333346</v>
      </c>
      <c r="B115" s="2">
        <v>13.333333333333346</v>
      </c>
      <c r="C115" s="2">
        <v>5</v>
      </c>
      <c r="D115" s="2">
        <v>0</v>
      </c>
      <c r="E115" s="2">
        <v>0</v>
      </c>
      <c r="F115" s="2">
        <v>0</v>
      </c>
      <c r="G115" s="2">
        <v>5</v>
      </c>
      <c r="H115" s="2">
        <v>0</v>
      </c>
      <c r="I115" s="2">
        <v>3</v>
      </c>
      <c r="J115" s="2">
        <v>0</v>
      </c>
      <c r="L115" s="7">
        <f t="shared" si="1"/>
        <v>5.266666666666669</v>
      </c>
    </row>
    <row r="116" spans="1:12" ht="12.75">
      <c r="A116" s="2">
        <v>2.25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2.25</v>
      </c>
      <c r="J116" s="2">
        <v>0</v>
      </c>
      <c r="L116" s="7">
        <f t="shared" si="1"/>
        <v>0.44999999999999996</v>
      </c>
    </row>
    <row r="117" spans="1:12" ht="12.75">
      <c r="A117" s="2">
        <v>76.25</v>
      </c>
      <c r="B117" s="2">
        <v>25</v>
      </c>
      <c r="C117" s="2">
        <v>4.5</v>
      </c>
      <c r="D117" s="2">
        <v>20.000000000000075</v>
      </c>
      <c r="E117" s="2">
        <v>17.99999999999994</v>
      </c>
      <c r="F117" s="2">
        <v>0</v>
      </c>
      <c r="G117" s="2">
        <v>5</v>
      </c>
      <c r="H117" s="2">
        <v>0</v>
      </c>
      <c r="I117" s="2">
        <v>3.75</v>
      </c>
      <c r="J117" s="2">
        <v>0</v>
      </c>
      <c r="L117" s="7">
        <f t="shared" si="1"/>
        <v>15.25</v>
      </c>
    </row>
    <row r="118" spans="1:12" ht="12.75">
      <c r="A118" s="2">
        <v>61</v>
      </c>
      <c r="B118" s="2">
        <v>25</v>
      </c>
      <c r="C118" s="2">
        <v>5</v>
      </c>
      <c r="D118" s="2">
        <v>25</v>
      </c>
      <c r="E118" s="2">
        <v>6.000000000000016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L118" s="7">
        <f t="shared" si="1"/>
        <v>12.2</v>
      </c>
    </row>
    <row r="119" spans="1:12" ht="12.75">
      <c r="A119" s="2">
        <v>11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5</v>
      </c>
      <c r="H119" s="2">
        <v>0</v>
      </c>
      <c r="I119" s="2">
        <v>6</v>
      </c>
      <c r="J119" s="2">
        <v>0</v>
      </c>
      <c r="L119" s="7">
        <f t="shared" si="1"/>
        <v>2.2</v>
      </c>
    </row>
    <row r="120" spans="1:12" ht="12.75">
      <c r="A120" s="2">
        <v>7.5</v>
      </c>
      <c r="B120" s="2">
        <v>0</v>
      </c>
      <c r="C120" s="2">
        <v>4.5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3</v>
      </c>
      <c r="J120" s="2">
        <v>0</v>
      </c>
      <c r="L120" s="7">
        <f t="shared" si="1"/>
        <v>1.5</v>
      </c>
    </row>
    <row r="121" spans="1:12" ht="12.75">
      <c r="A121" s="2">
        <v>19.500000000000085</v>
      </c>
      <c r="B121" s="2">
        <v>10.000000000000083</v>
      </c>
      <c r="C121" s="2">
        <v>5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4.5</v>
      </c>
      <c r="J121" s="2">
        <v>0</v>
      </c>
      <c r="L121" s="7">
        <f t="shared" si="1"/>
        <v>3.900000000000017</v>
      </c>
    </row>
    <row r="122" spans="1:12" ht="12.75">
      <c r="A122" s="2">
        <v>10.25</v>
      </c>
      <c r="B122" s="2">
        <v>0</v>
      </c>
      <c r="C122" s="2">
        <v>5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5.25</v>
      </c>
      <c r="J122" s="2">
        <v>0</v>
      </c>
      <c r="L122" s="7">
        <f t="shared" si="1"/>
        <v>2.05</v>
      </c>
    </row>
    <row r="123" spans="1:12" ht="12.75">
      <c r="A123" s="2">
        <v>24.25</v>
      </c>
      <c r="B123" s="2">
        <v>0</v>
      </c>
      <c r="C123" s="2">
        <v>4.5</v>
      </c>
      <c r="D123" s="2">
        <v>13</v>
      </c>
      <c r="E123" s="2">
        <v>0</v>
      </c>
      <c r="F123" s="2">
        <v>0</v>
      </c>
      <c r="G123" s="2">
        <v>0</v>
      </c>
      <c r="H123" s="2">
        <v>0</v>
      </c>
      <c r="I123" s="2">
        <v>6.75</v>
      </c>
      <c r="J123" s="2">
        <v>0</v>
      </c>
      <c r="L123" s="7">
        <f t="shared" si="1"/>
        <v>4.85</v>
      </c>
    </row>
    <row r="124" spans="1:12" ht="12.75">
      <c r="A124" s="2">
        <v>7.25</v>
      </c>
      <c r="B124" s="2">
        <v>0</v>
      </c>
      <c r="C124" s="2">
        <v>5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2.25</v>
      </c>
      <c r="J124" s="2">
        <v>0</v>
      </c>
      <c r="L124" s="7">
        <f t="shared" si="1"/>
        <v>1.45</v>
      </c>
    </row>
    <row r="125" spans="1:12" ht="12.75">
      <c r="A125" s="2">
        <v>43.05</v>
      </c>
      <c r="B125" s="2">
        <v>0</v>
      </c>
      <c r="C125" s="2">
        <v>4.3</v>
      </c>
      <c r="D125" s="2">
        <v>25</v>
      </c>
      <c r="E125" s="2">
        <v>0</v>
      </c>
      <c r="F125" s="2">
        <v>3.5</v>
      </c>
      <c r="G125" s="2">
        <v>5</v>
      </c>
      <c r="H125" s="2">
        <v>0</v>
      </c>
      <c r="I125" s="2">
        <v>5.25</v>
      </c>
      <c r="J125" s="2">
        <v>0</v>
      </c>
      <c r="L125" s="7">
        <f t="shared" si="1"/>
        <v>8.61</v>
      </c>
    </row>
    <row r="126" spans="1:12" ht="12.75">
      <c r="A126" s="2">
        <v>9</v>
      </c>
      <c r="B126" s="2">
        <v>0</v>
      </c>
      <c r="C126" s="2">
        <v>4.5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4.5</v>
      </c>
      <c r="J126" s="2">
        <v>0</v>
      </c>
      <c r="L126" s="7">
        <f t="shared" si="1"/>
        <v>1.7999999999999998</v>
      </c>
    </row>
    <row r="127" spans="1:12" ht="12.75">
      <c r="A127" s="2">
        <v>42.8</v>
      </c>
      <c r="B127" s="2">
        <v>25</v>
      </c>
      <c r="C127" s="2">
        <v>5</v>
      </c>
      <c r="D127" s="2">
        <v>0</v>
      </c>
      <c r="E127" s="2">
        <v>0</v>
      </c>
      <c r="F127" s="2">
        <v>2.5</v>
      </c>
      <c r="G127" s="2">
        <v>4.3</v>
      </c>
      <c r="H127" s="2">
        <v>0</v>
      </c>
      <c r="I127" s="2">
        <v>6</v>
      </c>
      <c r="J127" s="2">
        <v>0</v>
      </c>
      <c r="L127" s="7">
        <f t="shared" si="1"/>
        <v>8.56</v>
      </c>
    </row>
    <row r="128" spans="1:12" ht="12.75">
      <c r="A128" s="2">
        <v>57.25000000000006</v>
      </c>
      <c r="B128" s="2">
        <v>0</v>
      </c>
      <c r="C128" s="2">
        <v>4.5</v>
      </c>
      <c r="D128" s="2">
        <v>21.000000000000053</v>
      </c>
      <c r="E128" s="2">
        <v>23</v>
      </c>
      <c r="F128" s="2">
        <v>0</v>
      </c>
      <c r="G128" s="2">
        <v>3.5</v>
      </c>
      <c r="H128" s="2">
        <v>0</v>
      </c>
      <c r="I128" s="2">
        <v>5.25</v>
      </c>
      <c r="J128" s="2">
        <v>0</v>
      </c>
      <c r="L128" s="7">
        <f t="shared" si="1"/>
        <v>11.450000000000012</v>
      </c>
    </row>
    <row r="129" spans="1:12" ht="12.75">
      <c r="A129" s="2">
        <v>8.75</v>
      </c>
      <c r="B129" s="2">
        <v>0</v>
      </c>
      <c r="C129" s="2">
        <v>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3.75</v>
      </c>
      <c r="J129" s="2">
        <v>0</v>
      </c>
      <c r="L129" s="7">
        <f t="shared" si="1"/>
        <v>1.75</v>
      </c>
    </row>
    <row r="130" spans="1:12" ht="12.75">
      <c r="A130" s="2">
        <v>34.25</v>
      </c>
      <c r="B130" s="2">
        <v>25</v>
      </c>
      <c r="C130" s="2">
        <v>4</v>
      </c>
      <c r="D130" s="2">
        <v>0</v>
      </c>
      <c r="E130" s="2">
        <v>0</v>
      </c>
      <c r="F130" s="2">
        <v>3</v>
      </c>
      <c r="G130" s="2">
        <v>0</v>
      </c>
      <c r="H130" s="2">
        <v>0</v>
      </c>
      <c r="I130" s="2">
        <v>2.25</v>
      </c>
      <c r="J130" s="2">
        <v>0</v>
      </c>
      <c r="L130" s="7">
        <f t="shared" si="1"/>
        <v>6.8500000000000005</v>
      </c>
    </row>
    <row r="131" spans="1:12" ht="12.75">
      <c r="A131" s="2">
        <v>36.25</v>
      </c>
      <c r="B131" s="2">
        <v>25</v>
      </c>
      <c r="C131" s="2">
        <v>5</v>
      </c>
      <c r="D131" s="2">
        <v>0</v>
      </c>
      <c r="E131" s="2">
        <v>0</v>
      </c>
      <c r="F131" s="2">
        <v>0</v>
      </c>
      <c r="G131" s="2">
        <v>4</v>
      </c>
      <c r="H131" s="2">
        <v>0</v>
      </c>
      <c r="I131" s="2">
        <v>2.25</v>
      </c>
      <c r="J131" s="2">
        <v>0</v>
      </c>
      <c r="L131" s="7">
        <f aca="true" t="shared" si="2" ref="L131:L194">A131/100*20</f>
        <v>7.25</v>
      </c>
    </row>
    <row r="132" spans="1:12" ht="12.75">
      <c r="A132" s="2">
        <v>62.79999999999994</v>
      </c>
      <c r="B132" s="2">
        <v>25</v>
      </c>
      <c r="C132" s="2">
        <v>5</v>
      </c>
      <c r="D132" s="2">
        <v>25</v>
      </c>
      <c r="E132" s="2">
        <v>0.9999999999999454</v>
      </c>
      <c r="F132" s="2">
        <v>2.8</v>
      </c>
      <c r="G132" s="2">
        <v>4</v>
      </c>
      <c r="H132" s="2">
        <v>0</v>
      </c>
      <c r="I132" s="2">
        <v>0</v>
      </c>
      <c r="J132" s="2">
        <v>0</v>
      </c>
      <c r="L132" s="7">
        <f t="shared" si="2"/>
        <v>12.559999999999988</v>
      </c>
    </row>
    <row r="133" spans="1:12" ht="12.75">
      <c r="A133" s="2">
        <v>41.5</v>
      </c>
      <c r="B133" s="2">
        <v>25</v>
      </c>
      <c r="C133" s="2">
        <v>4.5</v>
      </c>
      <c r="D133" s="2">
        <v>12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L133" s="7">
        <f t="shared" si="2"/>
        <v>8.299999999999999</v>
      </c>
    </row>
    <row r="134" spans="1:12" ht="12.75">
      <c r="A134" s="2">
        <v>25.333333333333258</v>
      </c>
      <c r="B134" s="2">
        <v>18.833333333333258</v>
      </c>
      <c r="C134" s="2">
        <v>3.5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3</v>
      </c>
      <c r="J134" s="2">
        <v>0</v>
      </c>
      <c r="L134" s="7">
        <f t="shared" si="2"/>
        <v>5.066666666666651</v>
      </c>
    </row>
    <row r="135" spans="1:12" ht="12.75">
      <c r="A135" s="2">
        <v>32.5</v>
      </c>
      <c r="B135" s="2">
        <v>25</v>
      </c>
      <c r="C135" s="2">
        <v>4.5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3</v>
      </c>
      <c r="J135" s="2">
        <v>0</v>
      </c>
      <c r="L135" s="7">
        <f t="shared" si="2"/>
        <v>6.5</v>
      </c>
    </row>
    <row r="136" spans="1:12" ht="12.75">
      <c r="A136" s="2">
        <v>49.50000000000017</v>
      </c>
      <c r="B136" s="2">
        <v>20.000000000000167</v>
      </c>
      <c r="C136" s="2">
        <v>4.5</v>
      </c>
      <c r="D136" s="2">
        <v>25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L136" s="7">
        <f t="shared" si="2"/>
        <v>9.900000000000034</v>
      </c>
    </row>
    <row r="137" spans="1:12" ht="12.75">
      <c r="A137" s="2">
        <v>49.33333333333313</v>
      </c>
      <c r="B137" s="2">
        <v>23.333333333333133</v>
      </c>
      <c r="C137" s="2">
        <v>4.5</v>
      </c>
      <c r="D137" s="2">
        <v>13</v>
      </c>
      <c r="E137" s="2">
        <v>0</v>
      </c>
      <c r="F137" s="2">
        <v>0</v>
      </c>
      <c r="G137" s="2">
        <v>3</v>
      </c>
      <c r="H137" s="2">
        <v>1</v>
      </c>
      <c r="I137" s="2">
        <v>4.5</v>
      </c>
      <c r="J137" s="2">
        <v>0</v>
      </c>
      <c r="L137" s="7">
        <f t="shared" si="2"/>
        <v>9.866666666666626</v>
      </c>
    </row>
    <row r="138" spans="1:12" ht="12.75">
      <c r="A138" s="2">
        <v>43.75</v>
      </c>
      <c r="B138" s="2">
        <v>15</v>
      </c>
      <c r="C138" s="2">
        <v>5</v>
      </c>
      <c r="D138" s="2">
        <v>6.000000000000016</v>
      </c>
      <c r="E138" s="2">
        <v>14</v>
      </c>
      <c r="F138" s="2">
        <v>0</v>
      </c>
      <c r="G138" s="2">
        <v>0</v>
      </c>
      <c r="H138" s="2">
        <v>0</v>
      </c>
      <c r="I138" s="2">
        <v>3.75</v>
      </c>
      <c r="J138" s="2">
        <v>0</v>
      </c>
      <c r="L138" s="7">
        <f t="shared" si="2"/>
        <v>8.75</v>
      </c>
    </row>
    <row r="139" spans="1:12" ht="12.75">
      <c r="A139" s="2">
        <v>54.74999999999987</v>
      </c>
      <c r="B139" s="2">
        <v>0</v>
      </c>
      <c r="C139" s="2">
        <v>5</v>
      </c>
      <c r="D139" s="2">
        <v>25</v>
      </c>
      <c r="E139" s="2">
        <v>20.999999999999876</v>
      </c>
      <c r="F139" s="2">
        <v>0</v>
      </c>
      <c r="G139" s="2">
        <v>0</v>
      </c>
      <c r="H139" s="2">
        <v>0</v>
      </c>
      <c r="I139" s="2">
        <v>3.75</v>
      </c>
      <c r="J139" s="2">
        <v>0</v>
      </c>
      <c r="L139" s="7">
        <f t="shared" si="2"/>
        <v>10.949999999999974</v>
      </c>
    </row>
    <row r="140" spans="1:12" ht="12.75">
      <c r="A140" s="2">
        <v>13</v>
      </c>
      <c r="B140" s="2">
        <v>0</v>
      </c>
      <c r="C140" s="2">
        <v>4.5</v>
      </c>
      <c r="D140" s="2">
        <v>0</v>
      </c>
      <c r="E140" s="2">
        <v>0</v>
      </c>
      <c r="F140" s="2">
        <v>0</v>
      </c>
      <c r="G140" s="2">
        <v>4</v>
      </c>
      <c r="H140" s="2">
        <v>0</v>
      </c>
      <c r="I140" s="2">
        <v>4.5</v>
      </c>
      <c r="J140" s="2">
        <v>0</v>
      </c>
      <c r="L140" s="7">
        <f t="shared" si="2"/>
        <v>2.6</v>
      </c>
    </row>
    <row r="141" spans="1:12" ht="12.75">
      <c r="A141" s="2">
        <v>5</v>
      </c>
      <c r="B141" s="2">
        <v>0</v>
      </c>
      <c r="C141" s="2">
        <v>5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L141" s="7">
        <f t="shared" si="2"/>
        <v>1</v>
      </c>
    </row>
    <row r="142" spans="1:12" ht="12.75">
      <c r="A142" s="2">
        <v>58.66666666666661</v>
      </c>
      <c r="B142" s="2">
        <v>16.666666666666607</v>
      </c>
      <c r="C142" s="2">
        <v>4</v>
      </c>
      <c r="D142" s="2">
        <v>25</v>
      </c>
      <c r="E142" s="2">
        <v>13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L142" s="7">
        <f t="shared" si="2"/>
        <v>11.733333333333322</v>
      </c>
    </row>
    <row r="143" spans="1:12" ht="12.75">
      <c r="A143" s="2">
        <v>17.25</v>
      </c>
      <c r="B143" s="2">
        <v>0</v>
      </c>
      <c r="C143" s="2">
        <v>5</v>
      </c>
      <c r="D143" s="2">
        <v>0</v>
      </c>
      <c r="E143" s="2">
        <v>0</v>
      </c>
      <c r="F143" s="2">
        <v>0</v>
      </c>
      <c r="G143" s="2">
        <v>4</v>
      </c>
      <c r="H143" s="2">
        <v>0</v>
      </c>
      <c r="I143" s="2">
        <v>8.25</v>
      </c>
      <c r="J143" s="2">
        <v>0</v>
      </c>
      <c r="L143" s="7">
        <f t="shared" si="2"/>
        <v>3.4499999999999997</v>
      </c>
    </row>
    <row r="144" spans="1:12" ht="12.75">
      <c r="A144" s="2">
        <v>9.250000000000012</v>
      </c>
      <c r="B144" s="2">
        <v>0</v>
      </c>
      <c r="C144" s="2">
        <v>5</v>
      </c>
      <c r="D144" s="2">
        <v>2.000000000000013</v>
      </c>
      <c r="E144" s="2">
        <v>0</v>
      </c>
      <c r="F144" s="2">
        <v>0</v>
      </c>
      <c r="G144" s="2">
        <v>0</v>
      </c>
      <c r="H144" s="2">
        <v>0</v>
      </c>
      <c r="I144" s="2">
        <v>2.25</v>
      </c>
      <c r="J144" s="2">
        <v>0</v>
      </c>
      <c r="L144" s="7">
        <f t="shared" si="2"/>
        <v>1.8500000000000025</v>
      </c>
    </row>
    <row r="145" spans="1:12" ht="12.75">
      <c r="A145" s="2">
        <v>27.80000000000015</v>
      </c>
      <c r="B145" s="2">
        <v>0</v>
      </c>
      <c r="C145" s="2">
        <v>4.8</v>
      </c>
      <c r="D145" s="2">
        <v>0</v>
      </c>
      <c r="E145" s="2">
        <v>8.000000000000151</v>
      </c>
      <c r="F145" s="2">
        <v>4</v>
      </c>
      <c r="G145" s="2">
        <v>5</v>
      </c>
      <c r="H145" s="2">
        <v>0</v>
      </c>
      <c r="I145" s="2">
        <v>6</v>
      </c>
      <c r="J145" s="2">
        <v>0</v>
      </c>
      <c r="L145" s="7">
        <f t="shared" si="2"/>
        <v>5.560000000000031</v>
      </c>
    </row>
    <row r="146" spans="1:12" ht="12.75">
      <c r="A146" s="2">
        <v>32</v>
      </c>
      <c r="B146" s="2">
        <v>25</v>
      </c>
      <c r="C146" s="2">
        <v>4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3</v>
      </c>
      <c r="J146" s="2">
        <v>0</v>
      </c>
      <c r="L146" s="7">
        <f t="shared" si="2"/>
        <v>6.4</v>
      </c>
    </row>
    <row r="147" spans="1:12" ht="12.75">
      <c r="A147" s="2">
        <v>19</v>
      </c>
      <c r="B147" s="2">
        <v>0</v>
      </c>
      <c r="C147" s="2">
        <v>4.5</v>
      </c>
      <c r="D147" s="2">
        <v>0</v>
      </c>
      <c r="E147" s="2">
        <v>0</v>
      </c>
      <c r="F147" s="2">
        <v>5</v>
      </c>
      <c r="G147" s="2">
        <v>3.5</v>
      </c>
      <c r="H147" s="2">
        <v>0</v>
      </c>
      <c r="I147" s="2">
        <v>6</v>
      </c>
      <c r="J147" s="2">
        <v>0</v>
      </c>
      <c r="L147" s="7">
        <f t="shared" si="2"/>
        <v>3.8</v>
      </c>
    </row>
    <row r="148" spans="1:12" ht="12.75">
      <c r="A148" s="2">
        <v>17</v>
      </c>
      <c r="B148" s="2">
        <v>0</v>
      </c>
      <c r="C148" s="2">
        <v>5</v>
      </c>
      <c r="D148" s="2">
        <v>5.000000000000037</v>
      </c>
      <c r="E148" s="2">
        <v>0</v>
      </c>
      <c r="F148" s="2">
        <v>0</v>
      </c>
      <c r="G148" s="2">
        <v>4</v>
      </c>
      <c r="H148" s="2">
        <v>0</v>
      </c>
      <c r="I148" s="2">
        <v>3</v>
      </c>
      <c r="J148" s="2">
        <v>0</v>
      </c>
      <c r="L148" s="7">
        <f t="shared" si="2"/>
        <v>3.4000000000000004</v>
      </c>
    </row>
    <row r="149" spans="1:12" ht="12.75">
      <c r="A149" s="2">
        <v>12.75</v>
      </c>
      <c r="B149" s="2">
        <v>0</v>
      </c>
      <c r="C149" s="2">
        <v>5</v>
      </c>
      <c r="D149" s="2">
        <v>0</v>
      </c>
      <c r="E149" s="2">
        <v>0</v>
      </c>
      <c r="F149" s="2">
        <v>4</v>
      </c>
      <c r="G149" s="2">
        <v>0</v>
      </c>
      <c r="H149" s="2">
        <v>0</v>
      </c>
      <c r="I149" s="2">
        <v>3.75</v>
      </c>
      <c r="J149" s="2">
        <v>0</v>
      </c>
      <c r="L149" s="7">
        <f t="shared" si="2"/>
        <v>2.55</v>
      </c>
    </row>
    <row r="150" spans="1:12" ht="12.75">
      <c r="A150" s="2">
        <v>35.05</v>
      </c>
      <c r="B150" s="2">
        <v>15</v>
      </c>
      <c r="C150" s="2">
        <v>4.5</v>
      </c>
      <c r="D150" s="2">
        <v>11</v>
      </c>
      <c r="E150" s="2">
        <v>0</v>
      </c>
      <c r="F150" s="2">
        <v>0</v>
      </c>
      <c r="G150" s="2">
        <v>3.8</v>
      </c>
      <c r="H150" s="2">
        <v>0</v>
      </c>
      <c r="I150" s="2">
        <v>0.75</v>
      </c>
      <c r="J150" s="2">
        <v>0</v>
      </c>
      <c r="L150" s="7">
        <f t="shared" si="2"/>
        <v>7.01</v>
      </c>
    </row>
    <row r="151" spans="1:12" ht="12.75">
      <c r="A151" s="2">
        <v>34.333333333333364</v>
      </c>
      <c r="B151" s="2">
        <v>3.3333333333332624</v>
      </c>
      <c r="C151" s="2">
        <v>5</v>
      </c>
      <c r="D151" s="2">
        <v>24</v>
      </c>
      <c r="E151" s="2">
        <v>2.0000000000001017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L151" s="7">
        <f t="shared" si="2"/>
        <v>6.866666666666673</v>
      </c>
    </row>
    <row r="152" spans="1:12" ht="12.75">
      <c r="A152" s="2">
        <v>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L152" s="7">
        <f t="shared" si="2"/>
        <v>0</v>
      </c>
    </row>
    <row r="153" spans="1:12" ht="12.75">
      <c r="A153" s="2">
        <v>15.75</v>
      </c>
      <c r="B153" s="2">
        <v>0</v>
      </c>
      <c r="C153" s="2">
        <v>5</v>
      </c>
      <c r="D153" s="2">
        <v>0</v>
      </c>
      <c r="E153" s="2">
        <v>0</v>
      </c>
      <c r="F153" s="2">
        <v>0</v>
      </c>
      <c r="G153" s="2">
        <v>4</v>
      </c>
      <c r="H153" s="2">
        <v>0</v>
      </c>
      <c r="I153" s="2">
        <v>6.75</v>
      </c>
      <c r="J153" s="2">
        <v>0</v>
      </c>
      <c r="L153" s="7">
        <f t="shared" si="2"/>
        <v>3.15</v>
      </c>
    </row>
    <row r="154" spans="1:12" ht="12.75">
      <c r="A154" s="2">
        <v>64.75000000000011</v>
      </c>
      <c r="B154" s="2">
        <v>25</v>
      </c>
      <c r="C154" s="2">
        <v>5</v>
      </c>
      <c r="D154" s="2">
        <v>25</v>
      </c>
      <c r="E154" s="2">
        <v>1.000000000000123</v>
      </c>
      <c r="F154" s="2">
        <v>0</v>
      </c>
      <c r="G154" s="2">
        <v>5</v>
      </c>
      <c r="H154" s="2">
        <v>0</v>
      </c>
      <c r="I154" s="2">
        <v>3.75</v>
      </c>
      <c r="J154" s="2">
        <v>0</v>
      </c>
      <c r="L154" s="7">
        <f t="shared" si="2"/>
        <v>12.950000000000024</v>
      </c>
    </row>
    <row r="155" spans="1:12" ht="12.75">
      <c r="A155" s="2">
        <v>20.00000000000012</v>
      </c>
      <c r="B155" s="2">
        <v>10.000000000000083</v>
      </c>
      <c r="C155" s="2">
        <v>5</v>
      </c>
      <c r="D155" s="2">
        <v>0</v>
      </c>
      <c r="E155" s="2">
        <v>5.000000000000037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L155" s="7">
        <f t="shared" si="2"/>
        <v>4.000000000000024</v>
      </c>
    </row>
    <row r="156" spans="1:12" ht="12.75">
      <c r="A156" s="2">
        <v>31.49999999999992</v>
      </c>
      <c r="B156" s="2">
        <v>0</v>
      </c>
      <c r="C156" s="2">
        <v>3.5</v>
      </c>
      <c r="D156" s="2">
        <v>0</v>
      </c>
      <c r="E156" s="2">
        <v>18.99999999999992</v>
      </c>
      <c r="F156" s="2">
        <v>3.5</v>
      </c>
      <c r="G156" s="2">
        <v>2.5</v>
      </c>
      <c r="H156" s="2">
        <v>0</v>
      </c>
      <c r="I156" s="2">
        <v>3</v>
      </c>
      <c r="J156" s="2">
        <v>0</v>
      </c>
      <c r="L156" s="7">
        <f t="shared" si="2"/>
        <v>6.299999999999983</v>
      </c>
    </row>
    <row r="157" spans="1:12" ht="12.75">
      <c r="A157" s="2">
        <v>22.666666666666437</v>
      </c>
      <c r="B157" s="2">
        <v>11.66666666666642</v>
      </c>
      <c r="C157" s="2">
        <v>5</v>
      </c>
      <c r="D157" s="2">
        <v>0</v>
      </c>
      <c r="E157" s="2">
        <v>6.000000000000016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L157" s="7">
        <f t="shared" si="2"/>
        <v>4.533333333333288</v>
      </c>
    </row>
    <row r="158" spans="1:12" ht="12.75">
      <c r="A158" s="2">
        <v>38.5</v>
      </c>
      <c r="B158" s="2">
        <v>0</v>
      </c>
      <c r="C158" s="2">
        <v>5</v>
      </c>
      <c r="D158" s="2">
        <v>20</v>
      </c>
      <c r="E158" s="2">
        <v>0</v>
      </c>
      <c r="F158" s="2">
        <v>4</v>
      </c>
      <c r="G158" s="2">
        <v>5</v>
      </c>
      <c r="H158" s="2">
        <v>0</v>
      </c>
      <c r="I158" s="2">
        <v>4.5</v>
      </c>
      <c r="J158" s="2">
        <v>0</v>
      </c>
      <c r="L158" s="7">
        <f t="shared" si="2"/>
        <v>7.7</v>
      </c>
    </row>
    <row r="159" spans="1:12" ht="12.75">
      <c r="A159" s="2">
        <v>25</v>
      </c>
      <c r="B159" s="2">
        <v>25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L159" s="7">
        <f t="shared" si="2"/>
        <v>5</v>
      </c>
    </row>
    <row r="160" spans="1:12" ht="12.75">
      <c r="A160" s="2">
        <v>56.75</v>
      </c>
      <c r="B160" s="2">
        <v>0</v>
      </c>
      <c r="C160" s="2">
        <v>4.5</v>
      </c>
      <c r="D160" s="2">
        <v>25</v>
      </c>
      <c r="E160" s="2">
        <v>25</v>
      </c>
      <c r="F160" s="2">
        <v>0</v>
      </c>
      <c r="G160" s="2">
        <v>0</v>
      </c>
      <c r="H160" s="2">
        <v>0</v>
      </c>
      <c r="I160" s="2">
        <v>2.25</v>
      </c>
      <c r="J160" s="2">
        <v>0</v>
      </c>
      <c r="L160" s="7">
        <f t="shared" si="2"/>
        <v>11.35</v>
      </c>
    </row>
    <row r="161" spans="1:12" ht="12.75">
      <c r="A161" s="2">
        <v>15.000000000000083</v>
      </c>
      <c r="B161" s="2">
        <v>10.000000000000083</v>
      </c>
      <c r="C161" s="2">
        <v>5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L161" s="7">
        <f t="shared" si="2"/>
        <v>3.0000000000000164</v>
      </c>
    </row>
    <row r="162" spans="1:12" ht="12.75">
      <c r="A162" s="2">
        <v>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L162" s="7">
        <f t="shared" si="2"/>
        <v>0</v>
      </c>
    </row>
    <row r="163" spans="1:12" ht="12.75">
      <c r="A163" s="2">
        <v>50.0000000000001</v>
      </c>
      <c r="B163" s="2">
        <v>5.00000000000019</v>
      </c>
      <c r="C163" s="2">
        <v>4.5</v>
      </c>
      <c r="D163" s="2">
        <v>25</v>
      </c>
      <c r="E163" s="2">
        <v>10.99999999999991</v>
      </c>
      <c r="F163" s="2">
        <v>0</v>
      </c>
      <c r="G163" s="2">
        <v>0</v>
      </c>
      <c r="H163" s="2">
        <v>0</v>
      </c>
      <c r="I163" s="2">
        <v>4.5</v>
      </c>
      <c r="J163" s="2">
        <v>0</v>
      </c>
      <c r="L163" s="7">
        <f t="shared" si="2"/>
        <v>10.00000000000002</v>
      </c>
    </row>
    <row r="164" spans="1:12" ht="12.75">
      <c r="A164" s="2">
        <v>5</v>
      </c>
      <c r="B164" s="2">
        <v>0</v>
      </c>
      <c r="C164" s="2">
        <v>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L164" s="7">
        <f t="shared" si="2"/>
        <v>1</v>
      </c>
    </row>
    <row r="165" spans="1:12" ht="12.75">
      <c r="A165" s="2">
        <v>31.50000000000012</v>
      </c>
      <c r="B165" s="2">
        <v>0</v>
      </c>
      <c r="C165" s="2">
        <v>4.5</v>
      </c>
      <c r="D165" s="2">
        <v>3.9999999999999702</v>
      </c>
      <c r="E165" s="2">
        <v>8.000000000000151</v>
      </c>
      <c r="F165" s="2">
        <v>4</v>
      </c>
      <c r="G165" s="2">
        <v>5</v>
      </c>
      <c r="H165" s="2">
        <v>0</v>
      </c>
      <c r="I165" s="2">
        <v>6</v>
      </c>
      <c r="J165" s="2">
        <v>0</v>
      </c>
      <c r="L165" s="7">
        <f t="shared" si="2"/>
        <v>6.300000000000025</v>
      </c>
    </row>
    <row r="166" spans="1:12" ht="12.75">
      <c r="A166" s="2">
        <v>16.000000000000085</v>
      </c>
      <c r="B166" s="2">
        <v>10.000000000000083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6</v>
      </c>
      <c r="J166" s="2">
        <v>0</v>
      </c>
      <c r="L166" s="7">
        <f t="shared" si="2"/>
        <v>3.200000000000017</v>
      </c>
    </row>
    <row r="167" spans="1:12" ht="12.75">
      <c r="A167" s="2">
        <v>34.58333333333316</v>
      </c>
      <c r="B167" s="2">
        <v>8.333333333333156</v>
      </c>
      <c r="C167" s="2">
        <v>3.5</v>
      </c>
      <c r="D167" s="2">
        <v>19</v>
      </c>
      <c r="E167" s="2">
        <v>0</v>
      </c>
      <c r="F167" s="2">
        <v>0</v>
      </c>
      <c r="G167" s="2">
        <v>0</v>
      </c>
      <c r="H167" s="2">
        <v>0</v>
      </c>
      <c r="I167" s="2">
        <v>3.75</v>
      </c>
      <c r="J167" s="2">
        <v>0</v>
      </c>
      <c r="L167" s="7">
        <f t="shared" si="2"/>
        <v>6.916666666666632</v>
      </c>
    </row>
    <row r="168" spans="1:12" ht="12.75">
      <c r="A168" s="2">
        <v>5</v>
      </c>
      <c r="B168" s="2">
        <v>0</v>
      </c>
      <c r="C168" s="2">
        <v>5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L168" s="7">
        <f t="shared" si="2"/>
        <v>1</v>
      </c>
    </row>
    <row r="169" spans="1:12" ht="12.75">
      <c r="A169" s="2">
        <v>39.5</v>
      </c>
      <c r="B169" s="2">
        <v>24.5</v>
      </c>
      <c r="C169" s="2">
        <v>5</v>
      </c>
      <c r="D169" s="2">
        <v>0</v>
      </c>
      <c r="E169" s="2">
        <v>0</v>
      </c>
      <c r="F169" s="2">
        <v>3</v>
      </c>
      <c r="G169" s="2">
        <v>4</v>
      </c>
      <c r="H169" s="2">
        <v>0</v>
      </c>
      <c r="I169" s="2">
        <v>3</v>
      </c>
      <c r="J169" s="2">
        <v>0</v>
      </c>
      <c r="L169" s="7">
        <f t="shared" si="2"/>
        <v>7.9</v>
      </c>
    </row>
    <row r="170" spans="1:12" ht="12.75">
      <c r="A170" s="2">
        <v>4.5</v>
      </c>
      <c r="B170" s="2">
        <v>0</v>
      </c>
      <c r="C170" s="2">
        <v>4.5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L170" s="7">
        <f t="shared" si="2"/>
        <v>0.8999999999999999</v>
      </c>
    </row>
    <row r="171" spans="1:12" ht="12.75">
      <c r="A171" s="2">
        <v>62.75</v>
      </c>
      <c r="B171" s="2">
        <v>0</v>
      </c>
      <c r="C171" s="2">
        <v>5</v>
      </c>
      <c r="D171" s="2">
        <v>25</v>
      </c>
      <c r="E171" s="2">
        <v>22</v>
      </c>
      <c r="F171" s="2">
        <v>3</v>
      </c>
      <c r="G171" s="2">
        <v>4</v>
      </c>
      <c r="H171" s="2">
        <v>0</v>
      </c>
      <c r="I171" s="2">
        <v>3.75</v>
      </c>
      <c r="J171" s="2">
        <v>0</v>
      </c>
      <c r="L171" s="7">
        <f t="shared" si="2"/>
        <v>12.549999999999999</v>
      </c>
    </row>
    <row r="172" spans="1:12" ht="12.75">
      <c r="A172" s="2">
        <v>38.25</v>
      </c>
      <c r="B172" s="2">
        <v>25</v>
      </c>
      <c r="C172" s="2">
        <v>3.5</v>
      </c>
      <c r="D172" s="2">
        <v>1.0000000000000342</v>
      </c>
      <c r="E172" s="2">
        <v>0</v>
      </c>
      <c r="F172" s="2">
        <v>0</v>
      </c>
      <c r="G172" s="2">
        <v>3.5</v>
      </c>
      <c r="H172" s="2">
        <v>0</v>
      </c>
      <c r="I172" s="2">
        <v>5.25</v>
      </c>
      <c r="J172" s="2">
        <v>0</v>
      </c>
      <c r="L172" s="7">
        <f t="shared" si="2"/>
        <v>7.65</v>
      </c>
    </row>
    <row r="173" spans="1:12" ht="12.75">
      <c r="A173" s="2">
        <v>12.416666666666583</v>
      </c>
      <c r="B173" s="2">
        <v>8.166666666666583</v>
      </c>
      <c r="C173" s="2">
        <v>3.5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0.75</v>
      </c>
      <c r="J173" s="2">
        <v>0</v>
      </c>
      <c r="L173" s="7">
        <f t="shared" si="2"/>
        <v>2.4833333333333165</v>
      </c>
    </row>
    <row r="174" spans="1:12" ht="12.75">
      <c r="A174" s="2">
        <v>16.666666666666714</v>
      </c>
      <c r="B174" s="2">
        <v>11.666666666666714</v>
      </c>
      <c r="C174" s="2">
        <v>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L174" s="7">
        <f t="shared" si="2"/>
        <v>3.333333333333343</v>
      </c>
    </row>
    <row r="175" spans="1:12" ht="12.75">
      <c r="A175" s="2">
        <v>40.25</v>
      </c>
      <c r="B175" s="2">
        <v>0</v>
      </c>
      <c r="C175" s="2">
        <v>4.5</v>
      </c>
      <c r="D175" s="2">
        <v>25</v>
      </c>
      <c r="E175" s="2">
        <v>0</v>
      </c>
      <c r="F175" s="2">
        <v>0</v>
      </c>
      <c r="G175" s="2">
        <v>4</v>
      </c>
      <c r="H175" s="2">
        <v>0</v>
      </c>
      <c r="I175" s="2">
        <v>6.75</v>
      </c>
      <c r="J175" s="2">
        <v>0</v>
      </c>
      <c r="L175" s="7">
        <f t="shared" si="2"/>
        <v>8.05</v>
      </c>
    </row>
    <row r="176" spans="1:12" ht="12.75">
      <c r="A176" s="2">
        <v>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L176" s="7">
        <f t="shared" si="2"/>
        <v>0</v>
      </c>
    </row>
    <row r="177" spans="1:12" ht="12.75">
      <c r="A177" s="2">
        <v>25</v>
      </c>
      <c r="B177" s="2">
        <v>0</v>
      </c>
      <c r="C177" s="2">
        <v>5</v>
      </c>
      <c r="D177" s="2">
        <v>17</v>
      </c>
      <c r="E177" s="2">
        <v>0</v>
      </c>
      <c r="F177" s="2">
        <v>0</v>
      </c>
      <c r="G177" s="2">
        <v>0</v>
      </c>
      <c r="H177" s="2">
        <v>0</v>
      </c>
      <c r="I177" s="2">
        <v>3</v>
      </c>
      <c r="J177" s="2">
        <v>0</v>
      </c>
      <c r="L177" s="7">
        <f t="shared" si="2"/>
        <v>5</v>
      </c>
    </row>
    <row r="178" spans="1:12" ht="12.75">
      <c r="A178" s="2">
        <v>32.91666666666662</v>
      </c>
      <c r="B178" s="2">
        <v>9.16666666666662</v>
      </c>
      <c r="C178" s="2">
        <v>5</v>
      </c>
      <c r="D178" s="2">
        <v>0</v>
      </c>
      <c r="E178" s="2">
        <v>15</v>
      </c>
      <c r="F178" s="2">
        <v>0</v>
      </c>
      <c r="G178" s="2">
        <v>0</v>
      </c>
      <c r="H178" s="2">
        <v>0</v>
      </c>
      <c r="I178" s="2">
        <v>3.75</v>
      </c>
      <c r="J178" s="2">
        <v>0</v>
      </c>
      <c r="L178" s="7">
        <f t="shared" si="2"/>
        <v>6.583333333333324</v>
      </c>
    </row>
    <row r="179" spans="1:12" ht="12.75">
      <c r="A179" s="2">
        <v>22.49999999999994</v>
      </c>
      <c r="B179" s="2">
        <v>0</v>
      </c>
      <c r="C179" s="2">
        <v>0</v>
      </c>
      <c r="D179" s="2">
        <v>17.99999999999994</v>
      </c>
      <c r="E179" s="2">
        <v>0</v>
      </c>
      <c r="F179" s="2">
        <v>0</v>
      </c>
      <c r="G179" s="2">
        <v>0</v>
      </c>
      <c r="H179" s="2">
        <v>0</v>
      </c>
      <c r="I179" s="2">
        <v>4.5</v>
      </c>
      <c r="J179" s="2">
        <v>0</v>
      </c>
      <c r="L179" s="7">
        <f t="shared" si="2"/>
        <v>4.499999999999988</v>
      </c>
    </row>
    <row r="180" spans="1:12" ht="12.75">
      <c r="A180" s="2">
        <v>6.75</v>
      </c>
      <c r="B180" s="2">
        <v>0</v>
      </c>
      <c r="C180" s="2">
        <v>4.5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2.25</v>
      </c>
      <c r="J180" s="2">
        <v>0</v>
      </c>
      <c r="L180" s="7">
        <f t="shared" si="2"/>
        <v>1.35</v>
      </c>
    </row>
    <row r="181" spans="1:12" ht="12.75">
      <c r="A181" s="2">
        <v>54.5</v>
      </c>
      <c r="B181" s="2">
        <v>25</v>
      </c>
      <c r="C181" s="2">
        <v>4.5</v>
      </c>
      <c r="D181" s="2">
        <v>25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L181" s="7">
        <f t="shared" si="2"/>
        <v>10.9</v>
      </c>
    </row>
    <row r="182" spans="1:12" ht="12.75">
      <c r="A182" s="2">
        <v>14.75</v>
      </c>
      <c r="B182" s="2">
        <v>0</v>
      </c>
      <c r="C182" s="2">
        <v>4</v>
      </c>
      <c r="D182" s="2">
        <v>0</v>
      </c>
      <c r="E182" s="2">
        <v>0</v>
      </c>
      <c r="F182" s="2">
        <v>3</v>
      </c>
      <c r="G182" s="2">
        <v>4</v>
      </c>
      <c r="H182" s="2">
        <v>0</v>
      </c>
      <c r="I182" s="2">
        <v>3.75</v>
      </c>
      <c r="J182" s="2">
        <v>0</v>
      </c>
      <c r="L182" s="7">
        <f t="shared" si="2"/>
        <v>2.9499999999999997</v>
      </c>
    </row>
    <row r="183" spans="1:12" ht="12.75">
      <c r="A183" s="2">
        <v>13.05</v>
      </c>
      <c r="B183" s="2">
        <v>0</v>
      </c>
      <c r="C183" s="2">
        <v>4.5</v>
      </c>
      <c r="D183" s="2">
        <v>0</v>
      </c>
      <c r="E183" s="2">
        <v>0</v>
      </c>
      <c r="F183" s="2">
        <v>0</v>
      </c>
      <c r="G183" s="2">
        <v>4.8</v>
      </c>
      <c r="H183" s="2">
        <v>0</v>
      </c>
      <c r="I183" s="2">
        <v>3.75</v>
      </c>
      <c r="J183" s="2">
        <v>0</v>
      </c>
      <c r="L183" s="7">
        <f t="shared" si="2"/>
        <v>2.6100000000000003</v>
      </c>
    </row>
    <row r="184" spans="1:12" ht="12.75">
      <c r="A184" s="2">
        <v>15.75</v>
      </c>
      <c r="B184" s="2">
        <v>0</v>
      </c>
      <c r="C184" s="2">
        <v>4.5</v>
      </c>
      <c r="D184" s="2">
        <v>0</v>
      </c>
      <c r="E184" s="2">
        <v>0</v>
      </c>
      <c r="F184" s="2">
        <v>2.5</v>
      </c>
      <c r="G184" s="2">
        <v>3.5</v>
      </c>
      <c r="H184" s="2">
        <v>0</v>
      </c>
      <c r="I184" s="2">
        <v>5.25</v>
      </c>
      <c r="J184" s="2">
        <v>0</v>
      </c>
      <c r="L184" s="7">
        <f t="shared" si="2"/>
        <v>3.15</v>
      </c>
    </row>
    <row r="185" spans="1:12" ht="12.75">
      <c r="A185" s="2">
        <v>78.49999999999987</v>
      </c>
      <c r="B185" s="2">
        <v>25</v>
      </c>
      <c r="C185" s="2">
        <v>4.5</v>
      </c>
      <c r="D185" s="2">
        <v>25</v>
      </c>
      <c r="E185" s="2">
        <v>20.999999999999876</v>
      </c>
      <c r="F185" s="2">
        <v>0</v>
      </c>
      <c r="G185" s="2">
        <v>0</v>
      </c>
      <c r="H185" s="2">
        <v>0</v>
      </c>
      <c r="I185" s="2">
        <v>3</v>
      </c>
      <c r="J185" s="2">
        <v>0</v>
      </c>
      <c r="L185" s="7">
        <f t="shared" si="2"/>
        <v>15.699999999999974</v>
      </c>
    </row>
    <row r="186" spans="1:12" ht="12.75">
      <c r="A186" s="2">
        <v>14.55</v>
      </c>
      <c r="B186" s="2">
        <v>0</v>
      </c>
      <c r="C186" s="2">
        <v>4.5</v>
      </c>
      <c r="D186" s="2">
        <v>0</v>
      </c>
      <c r="E186" s="2">
        <v>0</v>
      </c>
      <c r="F186" s="2">
        <v>0</v>
      </c>
      <c r="G186" s="2">
        <v>4.8</v>
      </c>
      <c r="H186" s="2">
        <v>0</v>
      </c>
      <c r="I186" s="2">
        <v>5.25</v>
      </c>
      <c r="J186" s="2">
        <v>0</v>
      </c>
      <c r="L186" s="7">
        <f t="shared" si="2"/>
        <v>2.91</v>
      </c>
    </row>
    <row r="187" spans="1:12" ht="12.75">
      <c r="A187" s="2">
        <v>32</v>
      </c>
      <c r="B187" s="2">
        <v>25</v>
      </c>
      <c r="C187" s="2">
        <v>4</v>
      </c>
      <c r="D187" s="2">
        <v>0</v>
      </c>
      <c r="E187" s="2">
        <v>0</v>
      </c>
      <c r="F187" s="2">
        <v>3</v>
      </c>
      <c r="G187" s="2">
        <v>0</v>
      </c>
      <c r="H187" s="2">
        <v>0</v>
      </c>
      <c r="I187" s="2">
        <v>0</v>
      </c>
      <c r="J187" s="2">
        <v>0</v>
      </c>
      <c r="L187" s="7">
        <f t="shared" si="2"/>
        <v>6.4</v>
      </c>
    </row>
    <row r="188" spans="1:12" ht="12.75">
      <c r="A188" s="2">
        <v>50.666666666666714</v>
      </c>
      <c r="B188" s="2">
        <v>11.666666666666714</v>
      </c>
      <c r="C188" s="2">
        <v>0</v>
      </c>
      <c r="D188" s="2">
        <v>14</v>
      </c>
      <c r="E188" s="2">
        <v>25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L188" s="7">
        <f t="shared" si="2"/>
        <v>10.133333333333344</v>
      </c>
    </row>
    <row r="189" spans="1:12" ht="12.75">
      <c r="A189" s="2">
        <v>31</v>
      </c>
      <c r="B189" s="2">
        <v>25</v>
      </c>
      <c r="C189" s="2">
        <v>4.5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1.5</v>
      </c>
      <c r="J189" s="2">
        <v>0</v>
      </c>
      <c r="L189" s="7">
        <f t="shared" si="2"/>
        <v>6.2</v>
      </c>
    </row>
    <row r="190" spans="1:12" ht="12.75">
      <c r="A190" s="2">
        <v>18.916666666666714</v>
      </c>
      <c r="B190" s="2">
        <v>11.666666666666714</v>
      </c>
      <c r="C190" s="2">
        <v>5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2.25</v>
      </c>
      <c r="J190" s="2">
        <v>0</v>
      </c>
      <c r="L190" s="7">
        <f t="shared" si="2"/>
        <v>3.783333333333343</v>
      </c>
    </row>
    <row r="191" spans="1:12" ht="12.75">
      <c r="A191" s="2">
        <v>7</v>
      </c>
      <c r="B191" s="2">
        <v>0</v>
      </c>
      <c r="C191" s="2">
        <v>4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3</v>
      </c>
      <c r="J191" s="2">
        <v>0</v>
      </c>
      <c r="L191" s="7">
        <f t="shared" si="2"/>
        <v>1.4000000000000001</v>
      </c>
    </row>
    <row r="192" spans="1:12" ht="12.75">
      <c r="A192" s="2">
        <v>34.24999999999995</v>
      </c>
      <c r="B192" s="2">
        <v>0</v>
      </c>
      <c r="C192" s="2">
        <v>3.5</v>
      </c>
      <c r="D192" s="2">
        <v>8.999999999999952</v>
      </c>
      <c r="E192" s="2">
        <v>15</v>
      </c>
      <c r="F192" s="2">
        <v>0</v>
      </c>
      <c r="G192" s="2">
        <v>0</v>
      </c>
      <c r="H192" s="2">
        <v>0</v>
      </c>
      <c r="I192" s="2">
        <v>6.75</v>
      </c>
      <c r="J192" s="2">
        <v>0</v>
      </c>
      <c r="L192" s="7">
        <f t="shared" si="2"/>
        <v>6.849999999999991</v>
      </c>
    </row>
    <row r="193" spans="1:12" ht="12.75">
      <c r="A193" s="2">
        <v>5.55</v>
      </c>
      <c r="B193" s="2">
        <v>0</v>
      </c>
      <c r="C193" s="2">
        <v>4.8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0.75</v>
      </c>
      <c r="J193" s="2">
        <v>0</v>
      </c>
      <c r="L193" s="7">
        <f t="shared" si="2"/>
        <v>1.11</v>
      </c>
    </row>
    <row r="194" spans="1:12" ht="12.75">
      <c r="A194" s="2">
        <v>10.5</v>
      </c>
      <c r="B194" s="2">
        <v>0</v>
      </c>
      <c r="C194" s="2">
        <v>5</v>
      </c>
      <c r="D194" s="2">
        <v>0</v>
      </c>
      <c r="E194" s="2">
        <v>0</v>
      </c>
      <c r="F194" s="2">
        <v>0</v>
      </c>
      <c r="G194" s="2">
        <v>3</v>
      </c>
      <c r="H194" s="2">
        <v>1</v>
      </c>
      <c r="I194" s="2">
        <v>1.5</v>
      </c>
      <c r="J194" s="2">
        <v>0</v>
      </c>
      <c r="L194" s="7">
        <f t="shared" si="2"/>
        <v>2.1</v>
      </c>
    </row>
    <row r="195" spans="1:12" ht="12.75">
      <c r="A195" s="2">
        <v>32.25</v>
      </c>
      <c r="B195" s="2">
        <v>25</v>
      </c>
      <c r="C195" s="2">
        <v>5</v>
      </c>
      <c r="D195" s="2">
        <v>0</v>
      </c>
      <c r="E195" s="2">
        <v>0</v>
      </c>
      <c r="F195" s="2">
        <v>4</v>
      </c>
      <c r="G195" s="2">
        <v>3</v>
      </c>
      <c r="H195" s="2">
        <v>0</v>
      </c>
      <c r="I195" s="2">
        <v>5.25</v>
      </c>
      <c r="J195" s="2">
        <v>-10</v>
      </c>
      <c r="L195" s="7">
        <f aca="true" t="shared" si="3" ref="L195:L257">A195/100*20</f>
        <v>6.45</v>
      </c>
    </row>
    <row r="196" spans="1:12" ht="12.75">
      <c r="A196" s="2">
        <v>78.58333333333324</v>
      </c>
      <c r="B196" s="2">
        <v>18.33333333333324</v>
      </c>
      <c r="C196" s="2">
        <v>5</v>
      </c>
      <c r="D196" s="2">
        <v>25</v>
      </c>
      <c r="E196" s="2">
        <v>25</v>
      </c>
      <c r="F196" s="2">
        <v>0</v>
      </c>
      <c r="G196" s="2">
        <v>0</v>
      </c>
      <c r="H196" s="2">
        <v>0</v>
      </c>
      <c r="I196" s="2">
        <v>5.25</v>
      </c>
      <c r="J196" s="2">
        <v>0</v>
      </c>
      <c r="L196" s="7">
        <f t="shared" si="3"/>
        <v>15.716666666666647</v>
      </c>
    </row>
    <row r="197" spans="1:12" ht="12.75">
      <c r="A197" s="2">
        <v>31.00000000000029</v>
      </c>
      <c r="B197" s="2">
        <v>15.000000000000274</v>
      </c>
      <c r="C197" s="2">
        <v>5</v>
      </c>
      <c r="D197" s="2">
        <v>8.000000000000018</v>
      </c>
      <c r="E197" s="2">
        <v>0</v>
      </c>
      <c r="F197" s="2">
        <v>0</v>
      </c>
      <c r="G197" s="2">
        <v>0</v>
      </c>
      <c r="H197" s="2">
        <v>0</v>
      </c>
      <c r="I197" s="2">
        <v>3</v>
      </c>
      <c r="J197" s="2">
        <v>0</v>
      </c>
      <c r="L197" s="7">
        <f t="shared" si="3"/>
        <v>6.200000000000059</v>
      </c>
    </row>
    <row r="198" spans="1:12" ht="12.75">
      <c r="A198" s="2">
        <v>7.5</v>
      </c>
      <c r="B198" s="2">
        <v>0</v>
      </c>
      <c r="C198" s="2">
        <v>4.5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3</v>
      </c>
      <c r="J198" s="2">
        <v>0</v>
      </c>
      <c r="L198" s="7">
        <f t="shared" si="3"/>
        <v>1.5</v>
      </c>
    </row>
    <row r="199" spans="1:12" ht="12.75">
      <c r="A199" s="2">
        <v>26.166666666666707</v>
      </c>
      <c r="B199" s="2">
        <v>11.666666666666714</v>
      </c>
      <c r="C199" s="2">
        <v>4.5</v>
      </c>
      <c r="D199" s="2">
        <v>6.999999999999995</v>
      </c>
      <c r="E199" s="2">
        <v>0</v>
      </c>
      <c r="F199" s="2">
        <v>0</v>
      </c>
      <c r="G199" s="2">
        <v>0</v>
      </c>
      <c r="H199" s="2">
        <v>0</v>
      </c>
      <c r="I199" s="2">
        <v>3</v>
      </c>
      <c r="J199" s="2">
        <v>0</v>
      </c>
      <c r="L199" s="7">
        <f t="shared" si="3"/>
        <v>5.233333333333341</v>
      </c>
    </row>
    <row r="200" spans="1:12" ht="12.75">
      <c r="A200" s="2">
        <v>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L200" s="7">
        <f t="shared" si="3"/>
        <v>0</v>
      </c>
    </row>
    <row r="201" spans="1:12" ht="12.75">
      <c r="A201" s="2">
        <v>21.75</v>
      </c>
      <c r="B201" s="2">
        <v>0</v>
      </c>
      <c r="C201" s="2">
        <v>5</v>
      </c>
      <c r="D201" s="2">
        <v>0</v>
      </c>
      <c r="E201" s="2">
        <v>0</v>
      </c>
      <c r="F201" s="2">
        <v>5</v>
      </c>
      <c r="G201" s="2">
        <v>5</v>
      </c>
      <c r="H201" s="2">
        <v>0</v>
      </c>
      <c r="I201" s="2">
        <v>6.75</v>
      </c>
      <c r="J201" s="2">
        <v>0</v>
      </c>
      <c r="L201" s="7">
        <f t="shared" si="3"/>
        <v>4.35</v>
      </c>
    </row>
    <row r="202" spans="1:12" ht="12.75">
      <c r="A202" s="2">
        <v>48.99999999999987</v>
      </c>
      <c r="B202" s="2">
        <v>19.999999999999872</v>
      </c>
      <c r="C202" s="2">
        <v>4</v>
      </c>
      <c r="D202" s="2">
        <v>25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L202" s="7">
        <f t="shared" si="3"/>
        <v>9.799999999999974</v>
      </c>
    </row>
    <row r="203" spans="1:12" ht="12.75">
      <c r="A203" s="2">
        <v>37.5</v>
      </c>
      <c r="B203" s="2">
        <v>25</v>
      </c>
      <c r="C203" s="2">
        <v>3.5</v>
      </c>
      <c r="D203" s="2">
        <v>0</v>
      </c>
      <c r="E203" s="2">
        <v>0</v>
      </c>
      <c r="F203" s="2">
        <v>0</v>
      </c>
      <c r="G203" s="2">
        <v>3</v>
      </c>
      <c r="H203" s="2">
        <v>0</v>
      </c>
      <c r="I203" s="2">
        <v>6</v>
      </c>
      <c r="J203" s="2">
        <v>0</v>
      </c>
      <c r="L203" s="7">
        <f t="shared" si="3"/>
        <v>7.5</v>
      </c>
    </row>
    <row r="204" spans="1:12" ht="12.75">
      <c r="A204" s="2">
        <v>8</v>
      </c>
      <c r="B204" s="2">
        <v>0</v>
      </c>
      <c r="C204" s="2">
        <v>5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3</v>
      </c>
      <c r="J204" s="2">
        <v>0</v>
      </c>
      <c r="L204" s="7">
        <f t="shared" si="3"/>
        <v>1.6</v>
      </c>
    </row>
    <row r="205" spans="1:12" ht="12.75">
      <c r="A205" s="2">
        <v>4.3</v>
      </c>
      <c r="B205" s="2">
        <v>0</v>
      </c>
      <c r="C205" s="2">
        <v>4.3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L205" s="7">
        <f t="shared" si="3"/>
        <v>0.8599999999999999</v>
      </c>
    </row>
    <row r="206" spans="1:12" ht="12.75">
      <c r="A206" s="2">
        <v>21.25</v>
      </c>
      <c r="B206" s="2">
        <v>0</v>
      </c>
      <c r="C206" s="2">
        <v>4.5</v>
      </c>
      <c r="D206" s="2">
        <v>0</v>
      </c>
      <c r="E206" s="2">
        <v>0</v>
      </c>
      <c r="F206" s="2">
        <v>5</v>
      </c>
      <c r="G206" s="2">
        <v>5</v>
      </c>
      <c r="H206" s="2">
        <v>0</v>
      </c>
      <c r="I206" s="2">
        <v>6.75</v>
      </c>
      <c r="J206" s="2">
        <v>0</v>
      </c>
      <c r="L206" s="7">
        <f t="shared" si="3"/>
        <v>4.25</v>
      </c>
    </row>
    <row r="207" spans="1:12" ht="12.75">
      <c r="A207" s="2">
        <v>6</v>
      </c>
      <c r="B207" s="2">
        <v>0</v>
      </c>
      <c r="C207" s="2">
        <v>4.5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1.5</v>
      </c>
      <c r="J207" s="2">
        <v>0</v>
      </c>
      <c r="L207" s="7">
        <f t="shared" si="3"/>
        <v>1.2</v>
      </c>
    </row>
    <row r="208" spans="1:12" ht="12.75">
      <c r="A208" s="2">
        <v>13.25</v>
      </c>
      <c r="B208" s="2">
        <v>0</v>
      </c>
      <c r="C208" s="2">
        <v>4.5</v>
      </c>
      <c r="D208" s="2">
        <v>0</v>
      </c>
      <c r="E208" s="2">
        <v>0</v>
      </c>
      <c r="F208" s="2">
        <v>3</v>
      </c>
      <c r="G208" s="2">
        <v>3.5</v>
      </c>
      <c r="H208" s="2">
        <v>0</v>
      </c>
      <c r="I208" s="2">
        <v>2.25</v>
      </c>
      <c r="J208" s="2">
        <v>0</v>
      </c>
      <c r="L208" s="7">
        <f t="shared" si="3"/>
        <v>2.6500000000000004</v>
      </c>
    </row>
    <row r="209" spans="1:12" ht="12.75">
      <c r="A209" s="2">
        <v>29</v>
      </c>
      <c r="B209" s="2">
        <v>25</v>
      </c>
      <c r="C209" s="2">
        <v>4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L209" s="7">
        <f t="shared" si="3"/>
        <v>5.8</v>
      </c>
    </row>
    <row r="210" spans="1:12" ht="12.75">
      <c r="A210" s="2">
        <v>8.5</v>
      </c>
      <c r="B210" s="2">
        <v>0</v>
      </c>
      <c r="C210" s="2">
        <v>4.5</v>
      </c>
      <c r="D210" s="2">
        <v>0</v>
      </c>
      <c r="E210" s="2">
        <v>0</v>
      </c>
      <c r="F210" s="2">
        <v>0</v>
      </c>
      <c r="G210" s="2">
        <v>0</v>
      </c>
      <c r="H210" s="2">
        <v>1</v>
      </c>
      <c r="I210" s="2">
        <v>3</v>
      </c>
      <c r="J210" s="2">
        <v>0</v>
      </c>
      <c r="L210" s="7">
        <f t="shared" si="3"/>
        <v>1.7000000000000002</v>
      </c>
    </row>
    <row r="211" spans="1:12" ht="12.75">
      <c r="A211" s="2">
        <v>36.5</v>
      </c>
      <c r="B211" s="2">
        <v>25</v>
      </c>
      <c r="C211" s="2">
        <v>3.5</v>
      </c>
      <c r="D211" s="2">
        <v>0</v>
      </c>
      <c r="E211" s="2">
        <v>0</v>
      </c>
      <c r="F211" s="2">
        <v>0</v>
      </c>
      <c r="G211" s="2">
        <v>5</v>
      </c>
      <c r="H211" s="2">
        <v>0</v>
      </c>
      <c r="I211" s="2">
        <v>3</v>
      </c>
      <c r="J211" s="2">
        <v>0</v>
      </c>
      <c r="L211" s="7">
        <f t="shared" si="3"/>
        <v>7.3</v>
      </c>
    </row>
    <row r="212" spans="1:12" ht="12.75">
      <c r="A212" s="2">
        <v>19.716666666666715</v>
      </c>
      <c r="B212" s="2">
        <v>11.666666666666714</v>
      </c>
      <c r="C212" s="2">
        <v>4.3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3.75</v>
      </c>
      <c r="J212" s="2">
        <v>0</v>
      </c>
      <c r="L212" s="7">
        <f t="shared" si="3"/>
        <v>3.943333333333343</v>
      </c>
    </row>
    <row r="213" spans="1:12" ht="12.75">
      <c r="A213" s="2">
        <v>7.833333333333263</v>
      </c>
      <c r="B213" s="2">
        <v>3.3333333333332624</v>
      </c>
      <c r="C213" s="2">
        <v>4.5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L213" s="7">
        <f t="shared" si="3"/>
        <v>1.5666666666666527</v>
      </c>
    </row>
    <row r="214" spans="1:12" ht="12.75">
      <c r="A214" s="2">
        <v>27.833333333333535</v>
      </c>
      <c r="B214" s="2">
        <v>18.333333333333535</v>
      </c>
      <c r="C214" s="2">
        <v>5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4.5</v>
      </c>
      <c r="J214" s="2">
        <v>0</v>
      </c>
      <c r="L214" s="7">
        <f t="shared" si="3"/>
        <v>5.566666666666706</v>
      </c>
    </row>
    <row r="215" spans="1:12" ht="12.75">
      <c r="A215" s="2">
        <v>39.75</v>
      </c>
      <c r="B215" s="2">
        <v>25</v>
      </c>
      <c r="C215" s="2">
        <v>5</v>
      </c>
      <c r="D215" s="2">
        <v>0</v>
      </c>
      <c r="E215" s="2">
        <v>0</v>
      </c>
      <c r="F215" s="2">
        <v>2.5</v>
      </c>
      <c r="G215" s="2">
        <v>3.5</v>
      </c>
      <c r="H215" s="2">
        <v>0</v>
      </c>
      <c r="I215" s="2">
        <v>3.75</v>
      </c>
      <c r="J215" s="2">
        <v>0</v>
      </c>
      <c r="L215" s="7">
        <f t="shared" si="3"/>
        <v>7.95</v>
      </c>
    </row>
    <row r="216" spans="1:12" ht="12.75">
      <c r="A216" s="2">
        <v>34.3</v>
      </c>
      <c r="B216" s="2">
        <v>25</v>
      </c>
      <c r="C216" s="2">
        <v>4.3</v>
      </c>
      <c r="D216" s="2">
        <v>2.000000000000013</v>
      </c>
      <c r="E216" s="2">
        <v>0</v>
      </c>
      <c r="F216" s="2">
        <v>0</v>
      </c>
      <c r="G216" s="2">
        <v>0</v>
      </c>
      <c r="H216" s="2">
        <v>0</v>
      </c>
      <c r="I216" s="2">
        <v>3</v>
      </c>
      <c r="J216" s="2">
        <v>0</v>
      </c>
      <c r="L216" s="7">
        <f t="shared" si="3"/>
        <v>6.859999999999999</v>
      </c>
    </row>
    <row r="217" spans="1:12" ht="12.75">
      <c r="A217" s="2">
        <v>0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L217" s="7">
        <f t="shared" si="3"/>
        <v>0</v>
      </c>
    </row>
    <row r="218" spans="1:12" ht="12.75">
      <c r="A218" s="2">
        <v>30.6666666666668</v>
      </c>
      <c r="B218" s="2">
        <v>21.6666666666668</v>
      </c>
      <c r="C218" s="2">
        <v>4.5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4.5</v>
      </c>
      <c r="J218" s="2">
        <v>0</v>
      </c>
      <c r="L218" s="7">
        <f t="shared" si="3"/>
        <v>6.1333333333333595</v>
      </c>
    </row>
    <row r="219" spans="1:12" ht="12.75">
      <c r="A219" s="2">
        <v>12.666666666666632</v>
      </c>
      <c r="B219" s="2">
        <v>1.6666666666666312</v>
      </c>
      <c r="C219" s="2">
        <v>4</v>
      </c>
      <c r="D219" s="2">
        <v>0</v>
      </c>
      <c r="E219" s="2">
        <v>0</v>
      </c>
      <c r="F219" s="2">
        <v>0</v>
      </c>
      <c r="G219" s="2">
        <v>4</v>
      </c>
      <c r="H219" s="2">
        <v>0</v>
      </c>
      <c r="I219" s="2">
        <v>3</v>
      </c>
      <c r="J219" s="2">
        <v>0</v>
      </c>
      <c r="L219" s="7">
        <f t="shared" si="3"/>
        <v>2.533333333333326</v>
      </c>
    </row>
    <row r="220" spans="1:12" ht="12.75">
      <c r="A220" s="2">
        <v>9.166666666666632</v>
      </c>
      <c r="B220" s="2">
        <v>1.6666666666666312</v>
      </c>
      <c r="C220" s="2">
        <v>4.5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3</v>
      </c>
      <c r="J220" s="2">
        <v>0</v>
      </c>
      <c r="L220" s="7">
        <f t="shared" si="3"/>
        <v>1.8333333333333266</v>
      </c>
    </row>
    <row r="221" spans="1:12" ht="12.75">
      <c r="A221" s="2">
        <v>4</v>
      </c>
      <c r="B221" s="2">
        <v>0</v>
      </c>
      <c r="C221" s="2">
        <v>4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L221" s="7">
        <f t="shared" si="3"/>
        <v>0.8</v>
      </c>
    </row>
    <row r="222" spans="1:12" ht="12.75">
      <c r="A222" s="2">
        <v>4</v>
      </c>
      <c r="B222" s="2">
        <v>0</v>
      </c>
      <c r="C222" s="2">
        <v>4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L222" s="7">
        <f t="shared" si="3"/>
        <v>0.8</v>
      </c>
    </row>
    <row r="223" spans="1:12" ht="12.75">
      <c r="A223" s="2">
        <v>34.75</v>
      </c>
      <c r="B223" s="2">
        <v>25</v>
      </c>
      <c r="C223" s="2">
        <v>4.5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5.25</v>
      </c>
      <c r="J223" s="2">
        <v>0</v>
      </c>
      <c r="L223" s="7">
        <f t="shared" si="3"/>
        <v>6.949999999999999</v>
      </c>
    </row>
    <row r="224" spans="1:12" ht="12.75">
      <c r="A224" s="2">
        <v>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L224" s="7">
        <f t="shared" si="3"/>
        <v>0</v>
      </c>
    </row>
    <row r="225" spans="1:12" ht="12.75">
      <c r="A225" s="2">
        <v>15</v>
      </c>
      <c r="B225" s="2">
        <v>0</v>
      </c>
      <c r="C225" s="2">
        <v>3.5</v>
      </c>
      <c r="D225" s="2">
        <v>0</v>
      </c>
      <c r="E225" s="2">
        <v>0</v>
      </c>
      <c r="F225" s="2">
        <v>3</v>
      </c>
      <c r="G225" s="2">
        <v>4</v>
      </c>
      <c r="H225" s="2">
        <v>0</v>
      </c>
      <c r="I225" s="2">
        <v>4.5</v>
      </c>
      <c r="J225" s="2">
        <v>0</v>
      </c>
      <c r="L225" s="7">
        <f t="shared" si="3"/>
        <v>3</v>
      </c>
    </row>
    <row r="226" spans="1:12" ht="12.75">
      <c r="A226" s="2">
        <v>1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1</v>
      </c>
      <c r="I226" s="2">
        <v>0</v>
      </c>
      <c r="J226" s="2">
        <v>0</v>
      </c>
      <c r="L226" s="7">
        <f t="shared" si="3"/>
        <v>0.2</v>
      </c>
    </row>
    <row r="227" spans="1:12" ht="12.75">
      <c r="A227" s="2">
        <v>10.25</v>
      </c>
      <c r="B227" s="2">
        <v>0</v>
      </c>
      <c r="C227" s="2">
        <v>5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5.25</v>
      </c>
      <c r="J227" s="2">
        <v>0</v>
      </c>
      <c r="L227" s="7">
        <f t="shared" si="3"/>
        <v>2.05</v>
      </c>
    </row>
    <row r="228" spans="1:12" ht="12.75">
      <c r="A228" s="2">
        <v>40.05</v>
      </c>
      <c r="B228" s="2">
        <v>25</v>
      </c>
      <c r="C228" s="2">
        <v>5</v>
      </c>
      <c r="D228" s="2">
        <v>0</v>
      </c>
      <c r="E228" s="2">
        <v>0</v>
      </c>
      <c r="F228" s="2">
        <v>3.8</v>
      </c>
      <c r="G228" s="2">
        <v>4</v>
      </c>
      <c r="H228" s="2">
        <v>0</v>
      </c>
      <c r="I228" s="2">
        <v>2.25</v>
      </c>
      <c r="J228" s="2">
        <v>0</v>
      </c>
      <c r="L228" s="7">
        <f t="shared" si="3"/>
        <v>8.01</v>
      </c>
    </row>
    <row r="229" spans="1:12" ht="12.75">
      <c r="A229" s="2">
        <v>8.5</v>
      </c>
      <c r="B229" s="2">
        <v>0</v>
      </c>
      <c r="C229" s="2">
        <v>4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4.5</v>
      </c>
      <c r="J229" s="2">
        <v>0</v>
      </c>
      <c r="L229" s="7">
        <f t="shared" si="3"/>
        <v>1.7000000000000002</v>
      </c>
    </row>
    <row r="230" spans="1:12" ht="12.75">
      <c r="A230" s="2">
        <v>13.5</v>
      </c>
      <c r="B230" s="2">
        <v>0</v>
      </c>
      <c r="C230" s="2">
        <v>5</v>
      </c>
      <c r="D230" s="2">
        <v>0</v>
      </c>
      <c r="E230" s="2">
        <v>0</v>
      </c>
      <c r="F230" s="2">
        <v>0</v>
      </c>
      <c r="G230" s="2">
        <v>4</v>
      </c>
      <c r="H230" s="2">
        <v>0</v>
      </c>
      <c r="I230" s="2">
        <v>4.5</v>
      </c>
      <c r="J230" s="2">
        <v>0</v>
      </c>
      <c r="L230" s="7">
        <f t="shared" si="3"/>
        <v>2.7</v>
      </c>
    </row>
    <row r="231" spans="1:12" ht="12.75">
      <c r="A231" s="2">
        <v>6.75</v>
      </c>
      <c r="B231" s="2">
        <v>0</v>
      </c>
      <c r="C231" s="2">
        <v>4.5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2.25</v>
      </c>
      <c r="J231" s="2">
        <v>0</v>
      </c>
      <c r="L231" s="7">
        <f t="shared" si="3"/>
        <v>1.35</v>
      </c>
    </row>
    <row r="232" spans="1:12" ht="12.75">
      <c r="A232" s="2">
        <v>31.5</v>
      </c>
      <c r="B232" s="2">
        <v>25</v>
      </c>
      <c r="C232" s="2">
        <v>3.5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3</v>
      </c>
      <c r="J232" s="2">
        <v>0</v>
      </c>
      <c r="L232" s="7">
        <f t="shared" si="3"/>
        <v>6.3</v>
      </c>
    </row>
    <row r="233" spans="1:12" ht="12.75">
      <c r="A233" s="2">
        <v>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L233" s="7">
        <f t="shared" si="3"/>
        <v>0</v>
      </c>
    </row>
    <row r="234" spans="1:12" ht="12.75">
      <c r="A234" s="2">
        <v>4</v>
      </c>
      <c r="B234" s="2">
        <v>0</v>
      </c>
      <c r="C234" s="2">
        <v>4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L234" s="7">
        <f t="shared" si="3"/>
        <v>0.8</v>
      </c>
    </row>
    <row r="235" spans="1:12" ht="12.75">
      <c r="A235" s="2">
        <v>4</v>
      </c>
      <c r="B235" s="2">
        <v>0</v>
      </c>
      <c r="C235" s="2">
        <v>4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L235" s="7">
        <f t="shared" si="3"/>
        <v>0.8</v>
      </c>
    </row>
    <row r="236" spans="1:12" ht="12.75">
      <c r="A236" s="2">
        <v>14.000000000000108</v>
      </c>
      <c r="B236" s="2">
        <v>0</v>
      </c>
      <c r="C236" s="2">
        <v>4</v>
      </c>
      <c r="D236" s="2">
        <v>0</v>
      </c>
      <c r="E236" s="2">
        <v>10.000000000000108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L236" s="7">
        <f t="shared" si="3"/>
        <v>2.800000000000022</v>
      </c>
    </row>
    <row r="237" spans="1:12" ht="12.75">
      <c r="A237" s="2">
        <v>31</v>
      </c>
      <c r="B237" s="2">
        <v>0</v>
      </c>
      <c r="C237" s="2">
        <v>4.5</v>
      </c>
      <c r="D237" s="2">
        <v>23</v>
      </c>
      <c r="E237" s="2">
        <v>0</v>
      </c>
      <c r="F237" s="2">
        <v>0</v>
      </c>
      <c r="G237" s="2">
        <v>3.5</v>
      </c>
      <c r="H237" s="2">
        <v>0</v>
      </c>
      <c r="I237" s="2">
        <v>0</v>
      </c>
      <c r="J237" s="2">
        <v>0</v>
      </c>
      <c r="L237" s="7">
        <f t="shared" si="3"/>
        <v>6.2</v>
      </c>
    </row>
    <row r="238" spans="1:12" ht="12.75">
      <c r="A238" s="2">
        <v>4.5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4.5</v>
      </c>
      <c r="J238" s="2">
        <v>0</v>
      </c>
      <c r="L238" s="7">
        <f t="shared" si="3"/>
        <v>0.8999999999999999</v>
      </c>
    </row>
    <row r="239" spans="1:12" ht="12.75">
      <c r="A239" s="2">
        <v>0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L239" s="7">
        <f t="shared" si="3"/>
        <v>0</v>
      </c>
    </row>
    <row r="240" spans="1:12" ht="12.75">
      <c r="A240" s="2">
        <v>15.249999999999902</v>
      </c>
      <c r="B240" s="2">
        <v>0</v>
      </c>
      <c r="C240" s="2">
        <v>5</v>
      </c>
      <c r="D240" s="2">
        <v>0</v>
      </c>
      <c r="E240" s="2">
        <v>2.9999999999999027</v>
      </c>
      <c r="F240" s="2">
        <v>0</v>
      </c>
      <c r="G240" s="2">
        <v>5</v>
      </c>
      <c r="H240" s="2">
        <v>0</v>
      </c>
      <c r="I240" s="2">
        <v>2.25</v>
      </c>
      <c r="J240" s="2">
        <v>0</v>
      </c>
      <c r="L240" s="7">
        <f t="shared" si="3"/>
        <v>3.0499999999999803</v>
      </c>
    </row>
    <row r="241" spans="1:12" ht="12.75">
      <c r="A241" s="2">
        <v>4.5</v>
      </c>
      <c r="B241" s="2">
        <v>0</v>
      </c>
      <c r="C241" s="2">
        <v>4.5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L241" s="7">
        <f t="shared" si="3"/>
        <v>0.8999999999999999</v>
      </c>
    </row>
    <row r="242" spans="1:12" ht="12.75">
      <c r="A242" s="2">
        <v>3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3</v>
      </c>
      <c r="J242" s="2">
        <v>0</v>
      </c>
      <c r="L242" s="7">
        <f t="shared" si="3"/>
        <v>0.6</v>
      </c>
    </row>
    <row r="243" spans="1:12" ht="12.75">
      <c r="A243" s="2">
        <v>49.5</v>
      </c>
      <c r="B243" s="2">
        <v>0</v>
      </c>
      <c r="C243" s="2">
        <v>4.5</v>
      </c>
      <c r="D243" s="2">
        <v>25</v>
      </c>
      <c r="E243" s="2">
        <v>0</v>
      </c>
      <c r="F243" s="2">
        <v>5</v>
      </c>
      <c r="G243" s="2">
        <v>5</v>
      </c>
      <c r="H243" s="2">
        <v>1</v>
      </c>
      <c r="I243" s="2">
        <v>9</v>
      </c>
      <c r="J243" s="2">
        <v>0</v>
      </c>
      <c r="L243" s="7">
        <f t="shared" si="3"/>
        <v>9.9</v>
      </c>
    </row>
    <row r="244" spans="1:12" ht="12.75">
      <c r="A244" s="2">
        <v>34.5</v>
      </c>
      <c r="B244" s="2">
        <v>25</v>
      </c>
      <c r="C244" s="2">
        <v>3.5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6</v>
      </c>
      <c r="J244" s="2">
        <v>0</v>
      </c>
      <c r="L244" s="7">
        <f t="shared" si="3"/>
        <v>6.8999999999999995</v>
      </c>
    </row>
    <row r="245" spans="1:12" ht="12.75">
      <c r="A245" s="2">
        <v>46</v>
      </c>
      <c r="B245" s="2">
        <v>0</v>
      </c>
      <c r="C245" s="2">
        <v>4.5</v>
      </c>
      <c r="D245" s="2">
        <v>0</v>
      </c>
      <c r="E245" s="2">
        <v>24</v>
      </c>
      <c r="F245" s="2">
        <v>4</v>
      </c>
      <c r="G245" s="2">
        <v>3.5</v>
      </c>
      <c r="H245" s="2">
        <v>1</v>
      </c>
      <c r="I245" s="2">
        <v>9</v>
      </c>
      <c r="J245" s="2">
        <v>0</v>
      </c>
      <c r="L245" s="7">
        <f t="shared" si="3"/>
        <v>9.200000000000001</v>
      </c>
    </row>
    <row r="246" spans="1:12" ht="12.75">
      <c r="A246" s="2">
        <v>0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L246" s="7">
        <f t="shared" si="3"/>
        <v>0</v>
      </c>
    </row>
    <row r="247" spans="1:12" ht="12.75">
      <c r="A247" s="2">
        <v>7.25</v>
      </c>
      <c r="B247" s="2">
        <v>0</v>
      </c>
      <c r="C247" s="2">
        <v>3.5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3.75</v>
      </c>
      <c r="J247" s="2">
        <v>0</v>
      </c>
      <c r="L247" s="7">
        <f t="shared" si="3"/>
        <v>1.45</v>
      </c>
    </row>
    <row r="248" spans="1:12" ht="12.75">
      <c r="A248" s="2">
        <v>0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L248" s="7">
        <f t="shared" si="3"/>
        <v>0</v>
      </c>
    </row>
    <row r="249" spans="1:12" ht="12.75">
      <c r="A249" s="2">
        <v>2.25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2.25</v>
      </c>
      <c r="J249" s="2">
        <v>0</v>
      </c>
      <c r="L249" s="7">
        <f t="shared" si="3"/>
        <v>0.44999999999999996</v>
      </c>
    </row>
    <row r="250" spans="1:12" ht="12.75">
      <c r="A250" s="2">
        <v>4.5</v>
      </c>
      <c r="B250" s="2">
        <v>0</v>
      </c>
      <c r="C250" s="2">
        <v>4.5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L250" s="7">
        <f t="shared" si="3"/>
        <v>0.8999999999999999</v>
      </c>
    </row>
    <row r="251" spans="1:12" ht="12.75">
      <c r="A251" s="2">
        <v>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L251" s="7">
        <f t="shared" si="3"/>
        <v>0</v>
      </c>
    </row>
    <row r="252" spans="1:12" ht="12.75">
      <c r="A252" s="2">
        <v>9.799999999999894</v>
      </c>
      <c r="B252" s="2">
        <v>4.999999999999893</v>
      </c>
      <c r="C252" s="2">
        <v>3.3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1.5</v>
      </c>
      <c r="J252" s="2">
        <v>0</v>
      </c>
      <c r="L252" s="7">
        <f t="shared" si="3"/>
        <v>1.9599999999999786</v>
      </c>
    </row>
    <row r="253" spans="1:12" ht="12.75">
      <c r="A253" s="2">
        <v>1.5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1.5</v>
      </c>
      <c r="J253" s="2">
        <v>0</v>
      </c>
      <c r="L253" s="7">
        <f t="shared" si="3"/>
        <v>0.3</v>
      </c>
    </row>
    <row r="254" spans="1:12" ht="12.75">
      <c r="A254" s="2">
        <v>5.75</v>
      </c>
      <c r="B254" s="2">
        <v>0</v>
      </c>
      <c r="C254" s="2">
        <v>3.5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2.25</v>
      </c>
      <c r="J254" s="2">
        <v>0</v>
      </c>
      <c r="L254" s="7">
        <f t="shared" si="3"/>
        <v>1.1500000000000001</v>
      </c>
    </row>
    <row r="255" spans="1:12" ht="12.75">
      <c r="A255" s="2">
        <v>24.5</v>
      </c>
      <c r="B255" s="2">
        <v>0</v>
      </c>
      <c r="C255" s="2">
        <v>4.5</v>
      </c>
      <c r="D255" s="2">
        <v>0</v>
      </c>
      <c r="E255" s="2">
        <v>0</v>
      </c>
      <c r="F255" s="2">
        <v>5</v>
      </c>
      <c r="G255" s="2">
        <v>5</v>
      </c>
      <c r="H255" s="2">
        <v>1</v>
      </c>
      <c r="I255" s="2">
        <v>9</v>
      </c>
      <c r="J255" s="2">
        <v>0</v>
      </c>
      <c r="L255" s="7">
        <f t="shared" si="3"/>
        <v>4.9</v>
      </c>
    </row>
    <row r="256" spans="1:12" ht="12.75">
      <c r="A256" s="2">
        <v>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L256" s="7">
        <f t="shared" si="3"/>
        <v>0</v>
      </c>
    </row>
    <row r="257" spans="1:12" ht="12.75">
      <c r="A257" s="2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L257" s="7">
        <f t="shared" si="3"/>
        <v>0</v>
      </c>
    </row>
    <row r="259" spans="1:10" ht="12.75">
      <c r="A259" s="8">
        <f>AVERAGE(A2:A257)</f>
        <v>35.764583333333334</v>
      </c>
      <c r="B259" s="8">
        <f aca="true" t="shared" si="4" ref="B259:I259">AVERAGE(B2:B257)</f>
        <v>10.107161458333328</v>
      </c>
      <c r="C259" s="8">
        <f t="shared" si="4"/>
        <v>4.089843749999999</v>
      </c>
      <c r="D259" s="8">
        <f t="shared" si="4"/>
        <v>8.625</v>
      </c>
      <c r="E259" s="8">
        <f t="shared" si="4"/>
        <v>6.30390625</v>
      </c>
      <c r="F259" s="8">
        <f t="shared" si="4"/>
        <v>1.2480468750000002</v>
      </c>
      <c r="G259" s="8">
        <f t="shared" si="4"/>
        <v>2.1445312500000004</v>
      </c>
      <c r="H259" s="8">
        <f t="shared" si="4"/>
        <v>0.0859375</v>
      </c>
      <c r="I259" s="8">
        <f t="shared" si="4"/>
        <v>3.31640625</v>
      </c>
      <c r="J259" s="8"/>
    </row>
    <row r="260" spans="1:9" ht="12.75">
      <c r="A260" s="8">
        <f>A259/100*100</f>
        <v>35.764583333333334</v>
      </c>
      <c r="B260" s="8">
        <f>B259/25*100</f>
        <v>40.42864583333331</v>
      </c>
      <c r="C260" s="8">
        <f>C259/5*100</f>
        <v>81.79687499999999</v>
      </c>
      <c r="D260" s="8">
        <f>D259/25*100</f>
        <v>34.5</v>
      </c>
      <c r="E260" s="8">
        <f>E259/25*100</f>
        <v>25.215624999999996</v>
      </c>
      <c r="F260" s="8">
        <f>F259/5*100</f>
        <v>24.960937500000004</v>
      </c>
      <c r="G260" s="8">
        <f>G259/5*100</f>
        <v>42.89062500000001</v>
      </c>
      <c r="H260" s="8">
        <f>H259/1*100</f>
        <v>8.59375</v>
      </c>
      <c r="I260" s="8">
        <f>I259/9*100</f>
        <v>36.84895833333333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0"/>
  <sheetViews>
    <sheetView workbookViewId="0" topLeftCell="A225">
      <selection activeCell="A260" sqref="A260"/>
    </sheetView>
  </sheetViews>
  <sheetFormatPr defaultColWidth="9.00390625" defaultRowHeight="12.75"/>
  <cols>
    <col min="1" max="5" width="9.125" style="5" customWidth="1"/>
    <col min="9" max="9" width="9.125" style="12" customWidth="1"/>
  </cols>
  <sheetData>
    <row r="1" spans="1:5" ht="12.75">
      <c r="A1" s="9" t="s">
        <v>356</v>
      </c>
      <c r="B1" s="9" t="s">
        <v>357</v>
      </c>
      <c r="C1" s="9" t="s">
        <v>358</v>
      </c>
      <c r="D1" s="9" t="s">
        <v>359</v>
      </c>
      <c r="E1" s="9" t="s">
        <v>360</v>
      </c>
    </row>
    <row r="2" spans="1:10" ht="12.75">
      <c r="A2" s="10">
        <v>16</v>
      </c>
      <c r="B2" s="10">
        <v>12</v>
      </c>
      <c r="C2" s="10">
        <v>0</v>
      </c>
      <c r="D2" s="10">
        <v>2</v>
      </c>
      <c r="E2" s="10">
        <v>2</v>
      </c>
      <c r="G2" s="7">
        <f>A2/86*20</f>
        <v>3.7209302325581395</v>
      </c>
      <c r="I2" s="11" t="s">
        <v>437</v>
      </c>
      <c r="J2" s="6">
        <f>COUNTIF(G2:G257,"&gt;=0")-COUNTIF(G2:G257,"&gt;2")</f>
        <v>40</v>
      </c>
    </row>
    <row r="3" spans="1:10" ht="12.75">
      <c r="A3" s="10">
        <v>41</v>
      </c>
      <c r="B3" s="10">
        <v>12</v>
      </c>
      <c r="C3" s="10">
        <v>22</v>
      </c>
      <c r="D3" s="10">
        <v>5</v>
      </c>
      <c r="E3" s="10">
        <v>2</v>
      </c>
      <c r="G3" s="7">
        <f aca="true" t="shared" si="0" ref="G3:G66">A3/86*20</f>
        <v>9.534883720930234</v>
      </c>
      <c r="I3" s="11" t="s">
        <v>438</v>
      </c>
      <c r="J3" s="6">
        <f>COUNTIF(G2:G257,"&gt;2")-COUNTIF(G2:G257,"&gt;4")</f>
        <v>60</v>
      </c>
    </row>
    <row r="4" spans="1:10" ht="12.75">
      <c r="A4" s="10">
        <v>82.8</v>
      </c>
      <c r="B4" s="10">
        <v>11.8</v>
      </c>
      <c r="C4" s="10">
        <v>66</v>
      </c>
      <c r="D4" s="10">
        <v>3</v>
      </c>
      <c r="E4" s="10">
        <v>2</v>
      </c>
      <c r="G4" s="7">
        <f t="shared" si="0"/>
        <v>19.25581395348837</v>
      </c>
      <c r="I4" s="11" t="s">
        <v>439</v>
      </c>
      <c r="J4" s="6">
        <f>COUNTIF(G2:G257,"&gt;4")-COUNTIF(G2:G257,"&gt;6")</f>
        <v>32</v>
      </c>
    </row>
    <row r="5" spans="1:10" ht="12.75">
      <c r="A5" s="10">
        <v>57.36394356955379</v>
      </c>
      <c r="B5" s="10">
        <v>11.9</v>
      </c>
      <c r="C5" s="10">
        <v>39.46394356955379</v>
      </c>
      <c r="D5" s="10">
        <v>6</v>
      </c>
      <c r="E5" s="10">
        <v>0</v>
      </c>
      <c r="G5" s="7">
        <f t="shared" si="0"/>
        <v>13.340451992919487</v>
      </c>
      <c r="I5" s="11" t="s">
        <v>440</v>
      </c>
      <c r="J5" s="6">
        <f>COUNTIF(G2:G257,"&gt;6")-COUNTIF(G2:G257,"&gt;8")</f>
        <v>35</v>
      </c>
    </row>
    <row r="6" spans="1:10" ht="12.75">
      <c r="A6" s="10">
        <v>60.4</v>
      </c>
      <c r="B6" s="10">
        <v>11.4</v>
      </c>
      <c r="C6" s="10">
        <v>44</v>
      </c>
      <c r="D6" s="10">
        <v>3</v>
      </c>
      <c r="E6" s="10">
        <v>2</v>
      </c>
      <c r="G6" s="7">
        <f t="shared" si="0"/>
        <v>14.046511627906977</v>
      </c>
      <c r="I6" s="11" t="s">
        <v>441</v>
      </c>
      <c r="J6" s="6">
        <f>COUNTIF(G2:G257,"&gt;8")-COUNTIF(G2:G257,"&gt;10")</f>
        <v>44</v>
      </c>
    </row>
    <row r="7" spans="1:10" ht="12.75">
      <c r="A7" s="10">
        <v>27.88698571079091</v>
      </c>
      <c r="B7" s="10">
        <v>11.8</v>
      </c>
      <c r="C7" s="10">
        <v>11.086985710790909</v>
      </c>
      <c r="D7" s="10">
        <v>3</v>
      </c>
      <c r="E7" s="10">
        <v>2</v>
      </c>
      <c r="G7" s="7">
        <f t="shared" si="0"/>
        <v>6.48534551413742</v>
      </c>
      <c r="I7" s="11" t="s">
        <v>442</v>
      </c>
      <c r="J7" s="6">
        <f>COUNTIF(G2:G257,"&gt;10")-COUNTIF(G2:G257,"&gt;12")</f>
        <v>19</v>
      </c>
    </row>
    <row r="8" spans="1:10" ht="12.75">
      <c r="A8" s="10">
        <v>59.3224834687583</v>
      </c>
      <c r="B8" s="10">
        <v>11.5</v>
      </c>
      <c r="C8" s="10">
        <v>44.8224834687583</v>
      </c>
      <c r="D8" s="10">
        <v>3</v>
      </c>
      <c r="E8" s="10">
        <v>0</v>
      </c>
      <c r="G8" s="7">
        <f t="shared" si="0"/>
        <v>13.795926388083327</v>
      </c>
      <c r="I8" s="11" t="s">
        <v>443</v>
      </c>
      <c r="J8" s="6">
        <f>COUNTIF(G2:G257,"&gt;12")-COUNTIF(G2:G257,"&gt;14")</f>
        <v>14</v>
      </c>
    </row>
    <row r="9" spans="1:10" ht="12.75">
      <c r="A9" s="10">
        <v>81.7</v>
      </c>
      <c r="B9" s="10">
        <v>12</v>
      </c>
      <c r="C9" s="10">
        <v>66</v>
      </c>
      <c r="D9" s="10">
        <v>3</v>
      </c>
      <c r="E9" s="10">
        <v>0.7</v>
      </c>
      <c r="G9" s="7">
        <f t="shared" si="0"/>
        <v>19</v>
      </c>
      <c r="I9" s="11" t="s">
        <v>444</v>
      </c>
      <c r="J9" s="6">
        <f>COUNTIF(G2:G257,"&gt;14")-COUNTIF(G2:G257,"&gt;16")</f>
        <v>4</v>
      </c>
    </row>
    <row r="10" spans="1:10" ht="12.75">
      <c r="A10" s="10">
        <v>41.31</v>
      </c>
      <c r="B10" s="10">
        <v>11</v>
      </c>
      <c r="C10" s="10">
        <v>24.31</v>
      </c>
      <c r="D10" s="10">
        <v>6</v>
      </c>
      <c r="E10" s="10">
        <v>0</v>
      </c>
      <c r="G10" s="7">
        <f t="shared" si="0"/>
        <v>9.606976744186046</v>
      </c>
      <c r="I10" s="11" t="s">
        <v>445</v>
      </c>
      <c r="J10" s="6">
        <f>COUNTIF(G2:G257,"&gt;16")-COUNTIF(G2:G257,"&gt;18")</f>
        <v>3</v>
      </c>
    </row>
    <row r="11" spans="1:10" ht="12.75">
      <c r="A11" s="10">
        <v>28.242170542635684</v>
      </c>
      <c r="B11" s="10">
        <v>12</v>
      </c>
      <c r="C11" s="10">
        <v>11.242170542635684</v>
      </c>
      <c r="D11" s="10">
        <v>3</v>
      </c>
      <c r="E11" s="10">
        <v>2</v>
      </c>
      <c r="G11" s="7">
        <f t="shared" si="0"/>
        <v>6.567946637822252</v>
      </c>
      <c r="I11" s="11" t="s">
        <v>446</v>
      </c>
      <c r="J11" s="6">
        <f>COUNTIF(G2:G257,"&gt;18")-COUNTIF(G2:G257,"&gt;20")</f>
        <v>5</v>
      </c>
    </row>
    <row r="12" spans="1:10" ht="12.75">
      <c r="A12" s="10">
        <v>67.37667722517176</v>
      </c>
      <c r="B12" s="10">
        <v>11.6</v>
      </c>
      <c r="C12" s="10">
        <v>48.27667722517176</v>
      </c>
      <c r="D12" s="10">
        <v>6</v>
      </c>
      <c r="E12" s="10">
        <v>1.5</v>
      </c>
      <c r="G12" s="7">
        <f t="shared" si="0"/>
        <v>15.668994703528316</v>
      </c>
      <c r="I12" s="11"/>
      <c r="J12" s="6"/>
    </row>
    <row r="13" spans="1:10" ht="12.75">
      <c r="A13" s="10">
        <v>82.8</v>
      </c>
      <c r="B13" s="10">
        <v>11.8</v>
      </c>
      <c r="C13" s="10">
        <v>66</v>
      </c>
      <c r="D13" s="10">
        <v>5</v>
      </c>
      <c r="E13" s="10">
        <v>0</v>
      </c>
      <c r="G13" s="7">
        <f t="shared" si="0"/>
        <v>19.25581395348837</v>
      </c>
      <c r="I13" s="11"/>
      <c r="J13" s="6">
        <f>SUM(J2:J13)</f>
        <v>256</v>
      </c>
    </row>
    <row r="14" spans="1:10" ht="12.75">
      <c r="A14" s="10">
        <v>41.32050138248849</v>
      </c>
      <c r="B14" s="10">
        <v>12</v>
      </c>
      <c r="C14" s="10">
        <v>24.820501382488487</v>
      </c>
      <c r="D14" s="10">
        <v>3</v>
      </c>
      <c r="E14" s="10">
        <v>1.5</v>
      </c>
      <c r="G14" s="7">
        <f t="shared" si="0"/>
        <v>9.609418926160114</v>
      </c>
      <c r="I14" s="11"/>
      <c r="J14" s="6"/>
    </row>
    <row r="15" spans="1:9" ht="12.75">
      <c r="A15" s="10">
        <v>18.401800527903497</v>
      </c>
      <c r="B15" s="10">
        <v>10</v>
      </c>
      <c r="C15" s="10">
        <v>5.4018005279034975</v>
      </c>
      <c r="D15" s="10">
        <v>1</v>
      </c>
      <c r="E15" s="10">
        <v>2</v>
      </c>
      <c r="G15" s="7">
        <f t="shared" si="0"/>
        <v>4.279488494861278</v>
      </c>
      <c r="I15" s="11"/>
    </row>
    <row r="16" spans="1:7" ht="12.75">
      <c r="A16" s="10">
        <v>57.89409903388424</v>
      </c>
      <c r="B16" s="10">
        <v>10.5</v>
      </c>
      <c r="C16" s="10">
        <v>41.39409903388424</v>
      </c>
      <c r="D16" s="10">
        <v>6</v>
      </c>
      <c r="E16" s="10">
        <v>0</v>
      </c>
      <c r="G16" s="7">
        <f t="shared" si="0"/>
        <v>13.46374396136843</v>
      </c>
    </row>
    <row r="17" spans="1:7" ht="12.75">
      <c r="A17" s="10">
        <v>76.13897793331728</v>
      </c>
      <c r="B17" s="10">
        <v>11.8</v>
      </c>
      <c r="C17" s="10">
        <v>58.33897793331728</v>
      </c>
      <c r="D17" s="10">
        <v>6</v>
      </c>
      <c r="E17" s="10">
        <v>0</v>
      </c>
      <c r="G17" s="7">
        <f t="shared" si="0"/>
        <v>17.70673905425983</v>
      </c>
    </row>
    <row r="18" spans="1:7" ht="12.75">
      <c r="A18" s="10">
        <v>61</v>
      </c>
      <c r="B18" s="10">
        <v>12</v>
      </c>
      <c r="C18" s="10">
        <v>44</v>
      </c>
      <c r="D18" s="10">
        <v>3</v>
      </c>
      <c r="E18" s="10">
        <v>2</v>
      </c>
      <c r="G18" s="7">
        <f t="shared" si="0"/>
        <v>14.186046511627907</v>
      </c>
    </row>
    <row r="19" spans="1:7" ht="12.75">
      <c r="A19" s="10">
        <v>39.52149308755763</v>
      </c>
      <c r="B19" s="10">
        <v>11.2</v>
      </c>
      <c r="C19" s="10">
        <v>25.321493087557627</v>
      </c>
      <c r="D19" s="10">
        <v>3</v>
      </c>
      <c r="E19" s="10">
        <v>0</v>
      </c>
      <c r="G19" s="7">
        <f t="shared" si="0"/>
        <v>9.19104490408317</v>
      </c>
    </row>
    <row r="20" spans="1:7" ht="12.75">
      <c r="A20" s="10">
        <v>37.14960944280506</v>
      </c>
      <c r="B20" s="10">
        <v>12</v>
      </c>
      <c r="C20" s="10">
        <v>17.94960944280506</v>
      </c>
      <c r="D20" s="10">
        <v>6</v>
      </c>
      <c r="E20" s="10">
        <v>1.2</v>
      </c>
      <c r="G20" s="7">
        <f t="shared" si="0"/>
        <v>8.639444056466292</v>
      </c>
    </row>
    <row r="21" spans="1:7" ht="12.75">
      <c r="A21" s="10">
        <v>15.3</v>
      </c>
      <c r="B21" s="10">
        <v>11</v>
      </c>
      <c r="C21" s="10">
        <v>0</v>
      </c>
      <c r="D21" s="10">
        <v>3</v>
      </c>
      <c r="E21" s="10">
        <v>1.3</v>
      </c>
      <c r="G21" s="7">
        <f t="shared" si="0"/>
        <v>3.5581395348837215</v>
      </c>
    </row>
    <row r="22" spans="1:7" ht="12.75">
      <c r="A22" s="10">
        <v>77.68921568627451</v>
      </c>
      <c r="B22" s="10">
        <v>12</v>
      </c>
      <c r="C22" s="10">
        <v>62.68921568627451</v>
      </c>
      <c r="D22" s="10">
        <v>3</v>
      </c>
      <c r="E22" s="10">
        <v>0</v>
      </c>
      <c r="G22" s="7">
        <f t="shared" si="0"/>
        <v>18.0672594619243</v>
      </c>
    </row>
    <row r="23" spans="1:7" ht="12.75">
      <c r="A23" s="10">
        <v>12</v>
      </c>
      <c r="B23" s="10">
        <v>12</v>
      </c>
      <c r="C23" s="10">
        <v>0</v>
      </c>
      <c r="D23" s="10">
        <v>0</v>
      </c>
      <c r="E23" s="10">
        <v>0</v>
      </c>
      <c r="G23" s="7">
        <f t="shared" si="0"/>
        <v>2.7906976744186047</v>
      </c>
    </row>
    <row r="24" spans="1:7" ht="12.75">
      <c r="A24" s="10">
        <v>36.811042921105454</v>
      </c>
      <c r="B24" s="10">
        <v>4.7</v>
      </c>
      <c r="C24" s="10">
        <v>27.111042921105458</v>
      </c>
      <c r="D24" s="10">
        <v>3</v>
      </c>
      <c r="E24" s="10">
        <v>2</v>
      </c>
      <c r="G24" s="7">
        <f t="shared" si="0"/>
        <v>8.560707656071036</v>
      </c>
    </row>
    <row r="25" spans="1:7" ht="12.75">
      <c r="A25" s="10">
        <v>54.02888478764632</v>
      </c>
      <c r="B25" s="10">
        <v>11</v>
      </c>
      <c r="C25" s="10">
        <v>38.02888478764632</v>
      </c>
      <c r="D25" s="10">
        <v>3</v>
      </c>
      <c r="E25" s="10">
        <v>2</v>
      </c>
      <c r="G25" s="7">
        <f t="shared" si="0"/>
        <v>12.564856927359608</v>
      </c>
    </row>
    <row r="26" spans="1:7" ht="12.75">
      <c r="A26" s="10">
        <v>17</v>
      </c>
      <c r="B26" s="10">
        <v>12</v>
      </c>
      <c r="C26" s="10">
        <v>0</v>
      </c>
      <c r="D26" s="10">
        <v>3</v>
      </c>
      <c r="E26" s="10">
        <v>2</v>
      </c>
      <c r="G26" s="7">
        <f t="shared" si="0"/>
        <v>3.953488372093023</v>
      </c>
    </row>
    <row r="27" spans="1:7" ht="12.75">
      <c r="A27" s="10">
        <v>32.545057231341985</v>
      </c>
      <c r="B27" s="10">
        <v>2.8</v>
      </c>
      <c r="C27" s="10">
        <v>22.74505723134198</v>
      </c>
      <c r="D27" s="10">
        <v>5</v>
      </c>
      <c r="E27" s="10">
        <v>2</v>
      </c>
      <c r="G27" s="7">
        <f t="shared" si="0"/>
        <v>7.568617960777207</v>
      </c>
    </row>
    <row r="28" spans="1:7" ht="12.75">
      <c r="A28" s="10">
        <v>11.6</v>
      </c>
      <c r="B28" s="10">
        <v>9.6</v>
      </c>
      <c r="C28" s="10">
        <v>0</v>
      </c>
      <c r="D28" s="10">
        <v>2</v>
      </c>
      <c r="E28" s="10">
        <v>0</v>
      </c>
      <c r="G28" s="7">
        <f t="shared" si="0"/>
        <v>2.6976744186046506</v>
      </c>
    </row>
    <row r="29" spans="1:7" ht="12.75">
      <c r="A29" s="10">
        <v>47.65691044905451</v>
      </c>
      <c r="B29" s="10">
        <v>12</v>
      </c>
      <c r="C29" s="10">
        <v>29.656910449054507</v>
      </c>
      <c r="D29" s="10">
        <v>6</v>
      </c>
      <c r="E29" s="10">
        <v>0</v>
      </c>
      <c r="G29" s="7">
        <f t="shared" si="0"/>
        <v>11.083002430012677</v>
      </c>
    </row>
    <row r="30" spans="1:7" ht="12.75">
      <c r="A30" s="10">
        <v>52.91876305437415</v>
      </c>
      <c r="B30" s="10">
        <v>12</v>
      </c>
      <c r="C30" s="10">
        <v>39.91876305437415</v>
      </c>
      <c r="D30" s="10">
        <v>1</v>
      </c>
      <c r="E30" s="10">
        <v>0</v>
      </c>
      <c r="G30" s="7">
        <f t="shared" si="0"/>
        <v>12.306689082412595</v>
      </c>
    </row>
    <row r="31" spans="1:7" ht="12.75">
      <c r="A31" s="10">
        <v>45.86707202111614</v>
      </c>
      <c r="B31" s="10">
        <v>11.4</v>
      </c>
      <c r="C31" s="10">
        <v>31.467072021116135</v>
      </c>
      <c r="D31" s="10">
        <v>3</v>
      </c>
      <c r="E31" s="10">
        <v>0</v>
      </c>
      <c r="G31" s="7">
        <f t="shared" si="0"/>
        <v>10.666760935143287</v>
      </c>
    </row>
    <row r="32" spans="1:7" ht="12.75">
      <c r="A32" s="10">
        <v>50.05227612703474</v>
      </c>
      <c r="B32" s="10">
        <v>12</v>
      </c>
      <c r="C32" s="10">
        <v>33.05227612703474</v>
      </c>
      <c r="D32" s="10">
        <v>3</v>
      </c>
      <c r="E32" s="10">
        <v>2</v>
      </c>
      <c r="G32" s="7">
        <f t="shared" si="0"/>
        <v>11.640064215589474</v>
      </c>
    </row>
    <row r="33" spans="1:7" ht="12.75">
      <c r="A33" s="10">
        <v>46.977931898321685</v>
      </c>
      <c r="B33" s="10">
        <v>12</v>
      </c>
      <c r="C33" s="10">
        <v>28.97793189832169</v>
      </c>
      <c r="D33" s="10">
        <v>6</v>
      </c>
      <c r="E33" s="10">
        <v>0</v>
      </c>
      <c r="G33" s="7">
        <f t="shared" si="0"/>
        <v>10.925100441470159</v>
      </c>
    </row>
    <row r="34" spans="1:7" ht="12.75">
      <c r="A34" s="10">
        <v>19.18286614173228</v>
      </c>
      <c r="B34" s="10">
        <v>12</v>
      </c>
      <c r="C34" s="10">
        <v>2.8828661417322774</v>
      </c>
      <c r="D34" s="10">
        <v>3</v>
      </c>
      <c r="E34" s="10">
        <v>1.3</v>
      </c>
      <c r="G34" s="7">
        <f t="shared" si="0"/>
        <v>4.461131660867972</v>
      </c>
    </row>
    <row r="35" spans="1:7" ht="12.75">
      <c r="A35" s="10">
        <v>58.5</v>
      </c>
      <c r="B35" s="10">
        <v>11.5</v>
      </c>
      <c r="C35" s="10">
        <v>44</v>
      </c>
      <c r="D35" s="10">
        <v>3</v>
      </c>
      <c r="E35" s="10">
        <v>0</v>
      </c>
      <c r="G35" s="7">
        <f t="shared" si="0"/>
        <v>13.604651162790697</v>
      </c>
    </row>
    <row r="36" spans="1:7" ht="12.75">
      <c r="A36" s="10">
        <v>51.72906031134862</v>
      </c>
      <c r="B36" s="10">
        <v>12</v>
      </c>
      <c r="C36" s="10">
        <v>32.72906031134862</v>
      </c>
      <c r="D36" s="10">
        <v>5</v>
      </c>
      <c r="E36" s="10">
        <v>2</v>
      </c>
      <c r="G36" s="7">
        <f t="shared" si="0"/>
        <v>12.030014025895028</v>
      </c>
    </row>
    <row r="37" spans="1:7" ht="12.75">
      <c r="A37" s="10">
        <v>42.80862285071508</v>
      </c>
      <c r="B37" s="10">
        <v>12</v>
      </c>
      <c r="C37" s="10">
        <v>22.80862285071508</v>
      </c>
      <c r="D37" s="10">
        <v>6</v>
      </c>
      <c r="E37" s="10">
        <v>2</v>
      </c>
      <c r="G37" s="7">
        <f t="shared" si="0"/>
        <v>9.95549368621281</v>
      </c>
    </row>
    <row r="38" spans="1:7" ht="12.75">
      <c r="A38" s="10">
        <v>37</v>
      </c>
      <c r="B38" s="10">
        <v>12</v>
      </c>
      <c r="C38" s="10">
        <v>22</v>
      </c>
      <c r="D38" s="10">
        <v>3</v>
      </c>
      <c r="E38" s="10">
        <v>0</v>
      </c>
      <c r="G38" s="7">
        <f t="shared" si="0"/>
        <v>8.604651162790697</v>
      </c>
    </row>
    <row r="39" spans="1:7" ht="12.75">
      <c r="A39" s="10">
        <v>32.78261473837047</v>
      </c>
      <c r="B39" s="10">
        <v>10</v>
      </c>
      <c r="C39" s="10">
        <v>19.782614738370466</v>
      </c>
      <c r="D39" s="10">
        <v>3</v>
      </c>
      <c r="E39" s="10">
        <v>0</v>
      </c>
      <c r="G39" s="7">
        <f t="shared" si="0"/>
        <v>7.6238638926442945</v>
      </c>
    </row>
    <row r="40" spans="1:7" ht="12.75">
      <c r="A40" s="10">
        <v>12.25</v>
      </c>
      <c r="B40" s="10">
        <v>10.25</v>
      </c>
      <c r="C40" s="10">
        <v>0</v>
      </c>
      <c r="D40" s="10">
        <v>0</v>
      </c>
      <c r="E40" s="10">
        <v>2</v>
      </c>
      <c r="G40" s="7">
        <f t="shared" si="0"/>
        <v>2.8488372093023258</v>
      </c>
    </row>
    <row r="41" spans="1:7" ht="12.75">
      <c r="A41" s="10">
        <v>23.394065207478363</v>
      </c>
      <c r="B41" s="10">
        <v>10</v>
      </c>
      <c r="C41" s="10">
        <v>9.394065207478363</v>
      </c>
      <c r="D41" s="10">
        <v>2</v>
      </c>
      <c r="E41" s="10">
        <v>2</v>
      </c>
      <c r="G41" s="7">
        <f t="shared" si="0"/>
        <v>5.440480280808922</v>
      </c>
    </row>
    <row r="42" spans="1:7" ht="12.75">
      <c r="A42" s="10">
        <v>74.75773825809397</v>
      </c>
      <c r="B42" s="10">
        <v>12</v>
      </c>
      <c r="C42" s="10">
        <v>59.757738258093966</v>
      </c>
      <c r="D42" s="10">
        <v>3</v>
      </c>
      <c r="E42" s="10">
        <v>0</v>
      </c>
      <c r="G42" s="7">
        <f t="shared" si="0"/>
        <v>17.385520525138134</v>
      </c>
    </row>
    <row r="43" spans="1:7" ht="12.75">
      <c r="A43" s="10">
        <v>37.5</v>
      </c>
      <c r="B43" s="10">
        <v>8</v>
      </c>
      <c r="C43" s="10">
        <v>22</v>
      </c>
      <c r="D43" s="10">
        <v>5.5</v>
      </c>
      <c r="E43" s="10">
        <v>2</v>
      </c>
      <c r="G43" s="7">
        <f t="shared" si="0"/>
        <v>8.720930232558139</v>
      </c>
    </row>
    <row r="44" spans="1:7" ht="12.75">
      <c r="A44" s="10">
        <v>37.8</v>
      </c>
      <c r="B44" s="10">
        <v>11.8</v>
      </c>
      <c r="C44" s="10">
        <v>22</v>
      </c>
      <c r="D44" s="10">
        <v>2</v>
      </c>
      <c r="E44" s="10">
        <v>2</v>
      </c>
      <c r="G44" s="7">
        <f t="shared" si="0"/>
        <v>8.790697674418604</v>
      </c>
    </row>
    <row r="45" spans="1:7" ht="12.75">
      <c r="A45" s="10">
        <v>41</v>
      </c>
      <c r="B45" s="10">
        <v>11</v>
      </c>
      <c r="C45" s="10">
        <v>22</v>
      </c>
      <c r="D45" s="10">
        <v>6</v>
      </c>
      <c r="E45" s="10">
        <v>2</v>
      </c>
      <c r="G45" s="7">
        <f t="shared" si="0"/>
        <v>9.534883720930234</v>
      </c>
    </row>
    <row r="46" spans="1:7" ht="12.75">
      <c r="A46" s="10">
        <v>37</v>
      </c>
      <c r="B46" s="10">
        <v>12</v>
      </c>
      <c r="C46" s="10">
        <v>22</v>
      </c>
      <c r="D46" s="10">
        <v>1</v>
      </c>
      <c r="E46" s="10">
        <v>2</v>
      </c>
      <c r="G46" s="7">
        <f t="shared" si="0"/>
        <v>8.604651162790697</v>
      </c>
    </row>
    <row r="47" spans="1:7" ht="12.75">
      <c r="A47" s="10">
        <v>7.8</v>
      </c>
      <c r="B47" s="10">
        <v>6.8</v>
      </c>
      <c r="C47" s="10">
        <v>0</v>
      </c>
      <c r="D47" s="10">
        <v>1</v>
      </c>
      <c r="E47" s="10">
        <v>0</v>
      </c>
      <c r="G47" s="7">
        <f t="shared" si="0"/>
        <v>1.813953488372093</v>
      </c>
    </row>
    <row r="48" spans="1:7" ht="12.75">
      <c r="A48" s="10">
        <v>53.318604292110535</v>
      </c>
      <c r="B48" s="10">
        <v>11.4</v>
      </c>
      <c r="C48" s="10">
        <v>39.91860429211054</v>
      </c>
      <c r="D48" s="10">
        <v>2</v>
      </c>
      <c r="E48" s="10">
        <v>0</v>
      </c>
      <c r="G48" s="7">
        <f t="shared" si="0"/>
        <v>12.399675416769893</v>
      </c>
    </row>
    <row r="49" spans="1:7" ht="12.75">
      <c r="A49" s="10">
        <v>6</v>
      </c>
      <c r="B49" s="10">
        <v>3</v>
      </c>
      <c r="C49" s="10">
        <v>0</v>
      </c>
      <c r="D49" s="10">
        <v>2</v>
      </c>
      <c r="E49" s="10">
        <v>1</v>
      </c>
      <c r="G49" s="7">
        <f t="shared" si="0"/>
        <v>1.3953488372093024</v>
      </c>
    </row>
    <row r="50" spans="1:7" ht="12.75">
      <c r="A50" s="10">
        <v>38.242000000000004</v>
      </c>
      <c r="B50" s="10">
        <v>10.5</v>
      </c>
      <c r="C50" s="10">
        <v>22.742</v>
      </c>
      <c r="D50" s="10">
        <v>5</v>
      </c>
      <c r="E50" s="10">
        <v>0</v>
      </c>
      <c r="G50" s="7">
        <f t="shared" si="0"/>
        <v>8.893488372093024</v>
      </c>
    </row>
    <row r="51" spans="1:7" ht="12.75">
      <c r="A51" s="10">
        <v>39</v>
      </c>
      <c r="B51" s="10">
        <v>12</v>
      </c>
      <c r="C51" s="10">
        <v>22</v>
      </c>
      <c r="D51" s="10">
        <v>3</v>
      </c>
      <c r="E51" s="10">
        <v>2</v>
      </c>
      <c r="G51" s="7">
        <f t="shared" si="0"/>
        <v>9.069767441860465</v>
      </c>
    </row>
    <row r="52" spans="1:7" ht="12.75">
      <c r="A52" s="10">
        <v>51.66406862745099</v>
      </c>
      <c r="B52" s="10">
        <v>12</v>
      </c>
      <c r="C52" s="10">
        <v>32.66406862745099</v>
      </c>
      <c r="D52" s="10">
        <v>5</v>
      </c>
      <c r="E52" s="10">
        <v>2</v>
      </c>
      <c r="G52" s="7">
        <f t="shared" si="0"/>
        <v>12.014899680802555</v>
      </c>
    </row>
    <row r="53" spans="1:7" ht="12.75">
      <c r="A53" s="10">
        <v>59</v>
      </c>
      <c r="B53" s="10">
        <v>12</v>
      </c>
      <c r="C53" s="10">
        <v>44</v>
      </c>
      <c r="D53" s="10">
        <v>3</v>
      </c>
      <c r="E53" s="10">
        <v>0</v>
      </c>
      <c r="G53" s="7">
        <f t="shared" si="0"/>
        <v>13.720930232558139</v>
      </c>
    </row>
    <row r="54" spans="1:7" ht="12.75">
      <c r="A54" s="10">
        <v>30.55170542635662</v>
      </c>
      <c r="B54" s="10">
        <v>12</v>
      </c>
      <c r="C54" s="10">
        <v>11.551705426356618</v>
      </c>
      <c r="D54" s="10">
        <v>5</v>
      </c>
      <c r="E54" s="10">
        <v>2</v>
      </c>
      <c r="G54" s="7">
        <f t="shared" si="0"/>
        <v>7.105047773571307</v>
      </c>
    </row>
    <row r="55" spans="1:7" ht="12.75">
      <c r="A55" s="10">
        <v>73.94355064964488</v>
      </c>
      <c r="B55" s="10">
        <v>11.8</v>
      </c>
      <c r="C55" s="10">
        <v>57.843550649644875</v>
      </c>
      <c r="D55" s="10">
        <v>3</v>
      </c>
      <c r="E55" s="10">
        <v>1.3</v>
      </c>
      <c r="G55" s="7">
        <f t="shared" si="0"/>
        <v>17.196174569684853</v>
      </c>
    </row>
    <row r="56" spans="1:7" ht="12.75">
      <c r="A56" s="10">
        <v>23.547339003645188</v>
      </c>
      <c r="B56" s="10">
        <v>12</v>
      </c>
      <c r="C56" s="10">
        <v>6.547339003645189</v>
      </c>
      <c r="D56" s="10">
        <v>3</v>
      </c>
      <c r="E56" s="10">
        <v>2</v>
      </c>
      <c r="G56" s="7">
        <f t="shared" si="0"/>
        <v>5.476125349684927</v>
      </c>
    </row>
    <row r="57" spans="1:7" ht="12.75">
      <c r="A57" s="10">
        <v>18</v>
      </c>
      <c r="B57" s="10">
        <v>12</v>
      </c>
      <c r="C57" s="10">
        <v>0</v>
      </c>
      <c r="D57" s="10">
        <v>6</v>
      </c>
      <c r="E57" s="10">
        <v>0</v>
      </c>
      <c r="G57" s="7">
        <f t="shared" si="0"/>
        <v>4.186046511627907</v>
      </c>
    </row>
    <row r="58" spans="1:7" ht="12.75">
      <c r="A58" s="10">
        <v>35.302755503949086</v>
      </c>
      <c r="B58" s="10">
        <v>10.5</v>
      </c>
      <c r="C58" s="10">
        <v>20.00275550394909</v>
      </c>
      <c r="D58" s="10">
        <v>3</v>
      </c>
      <c r="E58" s="10">
        <v>1.8</v>
      </c>
      <c r="G58" s="7">
        <f t="shared" si="0"/>
        <v>8.209943140453277</v>
      </c>
    </row>
    <row r="59" spans="1:7" ht="12.75">
      <c r="A59" s="10">
        <v>39.37916629168268</v>
      </c>
      <c r="B59" s="10">
        <v>11.5</v>
      </c>
      <c r="C59" s="10">
        <v>25.87916629168268</v>
      </c>
      <c r="D59" s="10">
        <v>0</v>
      </c>
      <c r="E59" s="10">
        <v>2</v>
      </c>
      <c r="G59" s="7">
        <f t="shared" si="0"/>
        <v>9.15794564922853</v>
      </c>
    </row>
    <row r="60" spans="1:7" ht="12.75">
      <c r="A60" s="10">
        <v>25.88</v>
      </c>
      <c r="B60" s="10">
        <v>12</v>
      </c>
      <c r="C60" s="10">
        <v>11.88</v>
      </c>
      <c r="D60" s="10">
        <v>2</v>
      </c>
      <c r="E60" s="10">
        <v>0</v>
      </c>
      <c r="G60" s="7">
        <f t="shared" si="0"/>
        <v>6.01860465116279</v>
      </c>
    </row>
    <row r="61" spans="1:7" ht="12.75">
      <c r="A61" s="10">
        <v>15.8</v>
      </c>
      <c r="B61" s="10">
        <v>11.8</v>
      </c>
      <c r="C61" s="10">
        <v>0</v>
      </c>
      <c r="D61" s="10">
        <v>2</v>
      </c>
      <c r="E61" s="10">
        <v>2</v>
      </c>
      <c r="G61" s="7">
        <f t="shared" si="0"/>
        <v>3.674418604651163</v>
      </c>
    </row>
    <row r="62" spans="1:7" ht="12.75">
      <c r="A62" s="10">
        <v>11.73112166126295</v>
      </c>
      <c r="B62" s="10">
        <v>3</v>
      </c>
      <c r="C62" s="10">
        <v>7.731121661262951</v>
      </c>
      <c r="D62" s="10">
        <v>1</v>
      </c>
      <c r="E62" s="10">
        <v>0</v>
      </c>
      <c r="G62" s="7">
        <f t="shared" si="0"/>
        <v>2.728167828200686</v>
      </c>
    </row>
    <row r="63" spans="1:7" ht="12.75">
      <c r="A63" s="10">
        <v>34.52819865534399</v>
      </c>
      <c r="B63" s="10">
        <v>12</v>
      </c>
      <c r="C63" s="10">
        <v>16.528198655343992</v>
      </c>
      <c r="D63" s="10">
        <v>6</v>
      </c>
      <c r="E63" s="10">
        <v>0</v>
      </c>
      <c r="G63" s="7">
        <f t="shared" si="0"/>
        <v>8.029813640777672</v>
      </c>
    </row>
    <row r="64" spans="1:7" ht="12.75">
      <c r="A64" s="10">
        <v>28.94040199938242</v>
      </c>
      <c r="B64" s="10">
        <v>9</v>
      </c>
      <c r="C64" s="10">
        <v>13.340401999382419</v>
      </c>
      <c r="D64" s="10">
        <v>6</v>
      </c>
      <c r="E64" s="10">
        <v>0.6</v>
      </c>
      <c r="G64" s="7">
        <f t="shared" si="0"/>
        <v>6.730326046368004</v>
      </c>
    </row>
    <row r="65" spans="1:7" ht="12.75">
      <c r="A65" s="10">
        <v>16.14752508877569</v>
      </c>
      <c r="B65" s="10">
        <v>12</v>
      </c>
      <c r="C65" s="10">
        <v>3.1475250887756907</v>
      </c>
      <c r="D65" s="10">
        <v>1</v>
      </c>
      <c r="E65" s="10">
        <v>0</v>
      </c>
      <c r="G65" s="7">
        <f t="shared" si="0"/>
        <v>3.755238392738533</v>
      </c>
    </row>
    <row r="66" spans="1:7" ht="12.75">
      <c r="A66" s="10">
        <v>9.25</v>
      </c>
      <c r="B66" s="10">
        <v>4</v>
      </c>
      <c r="C66" s="10">
        <v>0</v>
      </c>
      <c r="D66" s="10">
        <v>3.75</v>
      </c>
      <c r="E66" s="10">
        <v>1.5</v>
      </c>
      <c r="G66" s="7">
        <f t="shared" si="0"/>
        <v>2.1511627906976742</v>
      </c>
    </row>
    <row r="67" spans="1:7" ht="12.75">
      <c r="A67" s="10">
        <v>43.978334747360485</v>
      </c>
      <c r="B67" s="10">
        <v>12</v>
      </c>
      <c r="C67" s="10">
        <v>26.978334747360485</v>
      </c>
      <c r="D67" s="10">
        <v>5</v>
      </c>
      <c r="E67" s="10">
        <v>0</v>
      </c>
      <c r="G67" s="7">
        <f aca="true" t="shared" si="1" ref="G67:G130">A67/86*20</f>
        <v>10.227519708688483</v>
      </c>
    </row>
    <row r="68" spans="1:7" ht="12.75">
      <c r="A68" s="10">
        <v>48.29394265835979</v>
      </c>
      <c r="B68" s="10">
        <v>11.5</v>
      </c>
      <c r="C68" s="10">
        <v>33.79394265835979</v>
      </c>
      <c r="D68" s="10">
        <v>3</v>
      </c>
      <c r="E68" s="10">
        <v>0</v>
      </c>
      <c r="G68" s="7">
        <f t="shared" si="1"/>
        <v>11.23114945543251</v>
      </c>
    </row>
    <row r="69" spans="1:7" ht="12.75">
      <c r="A69" s="10">
        <v>35.67354826546001</v>
      </c>
      <c r="B69" s="10">
        <v>12</v>
      </c>
      <c r="C69" s="10">
        <v>21.173548265460017</v>
      </c>
      <c r="D69" s="10">
        <v>1</v>
      </c>
      <c r="E69" s="10">
        <v>1.5</v>
      </c>
      <c r="G69" s="7">
        <f t="shared" si="1"/>
        <v>8.296174015223258</v>
      </c>
    </row>
    <row r="70" spans="1:7" ht="12.75">
      <c r="A70" s="10">
        <v>51.85274760816191</v>
      </c>
      <c r="B70" s="10">
        <v>9</v>
      </c>
      <c r="C70" s="10">
        <v>39.85274760816191</v>
      </c>
      <c r="D70" s="10">
        <v>3</v>
      </c>
      <c r="E70" s="10">
        <v>0</v>
      </c>
      <c r="G70" s="7">
        <f t="shared" si="1"/>
        <v>12.058778513526027</v>
      </c>
    </row>
    <row r="71" spans="1:7" ht="12.75">
      <c r="A71" s="10">
        <v>82.17747735102208</v>
      </c>
      <c r="B71" s="10">
        <v>12</v>
      </c>
      <c r="C71" s="10">
        <v>63.17747735102207</v>
      </c>
      <c r="D71" s="10">
        <v>6</v>
      </c>
      <c r="E71" s="10">
        <v>1</v>
      </c>
      <c r="G71" s="7">
        <f t="shared" si="1"/>
        <v>19.11104124442374</v>
      </c>
    </row>
    <row r="72" spans="1:7" ht="12.75">
      <c r="A72" s="10">
        <v>31.19472868217055</v>
      </c>
      <c r="B72" s="10">
        <v>12</v>
      </c>
      <c r="C72" s="10">
        <v>16.19472868217055</v>
      </c>
      <c r="D72" s="10">
        <v>1</v>
      </c>
      <c r="E72" s="10">
        <v>2</v>
      </c>
      <c r="G72" s="7">
        <f t="shared" si="1"/>
        <v>7.254588065621058</v>
      </c>
    </row>
    <row r="73" spans="1:7" ht="12.75">
      <c r="A73" s="10">
        <v>39.34036733220777</v>
      </c>
      <c r="B73" s="10">
        <v>11.4</v>
      </c>
      <c r="C73" s="10">
        <v>22.94036733220777</v>
      </c>
      <c r="D73" s="10">
        <v>3</v>
      </c>
      <c r="E73" s="10">
        <v>2</v>
      </c>
      <c r="G73" s="7">
        <f t="shared" si="1"/>
        <v>9.148922635397156</v>
      </c>
    </row>
    <row r="74" spans="1:7" ht="12.75">
      <c r="A74" s="10">
        <v>27.634605957767697</v>
      </c>
      <c r="B74" s="10">
        <v>10.5</v>
      </c>
      <c r="C74" s="10">
        <v>14.134605957767697</v>
      </c>
      <c r="D74" s="10">
        <v>3</v>
      </c>
      <c r="E74" s="10">
        <v>0</v>
      </c>
      <c r="G74" s="7">
        <f t="shared" si="1"/>
        <v>6.426652548318069</v>
      </c>
    </row>
    <row r="75" spans="1:7" ht="12.75">
      <c r="A75" s="10">
        <v>22.45075414781295</v>
      </c>
      <c r="B75" s="10">
        <v>12</v>
      </c>
      <c r="C75" s="10">
        <v>8.450754147812951</v>
      </c>
      <c r="D75" s="10">
        <v>2</v>
      </c>
      <c r="E75" s="10">
        <v>0</v>
      </c>
      <c r="G75" s="7">
        <f t="shared" si="1"/>
        <v>5.221105615770454</v>
      </c>
    </row>
    <row r="76" spans="1:7" ht="12.75">
      <c r="A76" s="10">
        <v>15.5</v>
      </c>
      <c r="B76" s="10">
        <v>12</v>
      </c>
      <c r="C76" s="10">
        <v>0</v>
      </c>
      <c r="D76" s="10">
        <v>3.5</v>
      </c>
      <c r="E76" s="10">
        <v>0</v>
      </c>
      <c r="G76" s="7">
        <f t="shared" si="1"/>
        <v>3.6046511627906974</v>
      </c>
    </row>
    <row r="77" spans="1:7" ht="12.75">
      <c r="A77" s="10">
        <v>35.891237745098024</v>
      </c>
      <c r="B77" s="10">
        <v>12</v>
      </c>
      <c r="C77" s="10">
        <v>20.891237745098024</v>
      </c>
      <c r="D77" s="10">
        <v>3</v>
      </c>
      <c r="E77" s="10">
        <v>0</v>
      </c>
      <c r="G77" s="7">
        <f t="shared" si="1"/>
        <v>8.346799475604191</v>
      </c>
    </row>
    <row r="78" spans="1:7" ht="12.75">
      <c r="A78" s="10">
        <v>40.8</v>
      </c>
      <c r="B78" s="10">
        <v>11.3</v>
      </c>
      <c r="C78" s="10">
        <v>22</v>
      </c>
      <c r="D78" s="10">
        <v>5.5</v>
      </c>
      <c r="E78" s="10">
        <v>2</v>
      </c>
      <c r="G78" s="7">
        <f t="shared" si="1"/>
        <v>9.488372093023255</v>
      </c>
    </row>
    <row r="79" spans="1:7" ht="12.75">
      <c r="A79" s="10">
        <v>38</v>
      </c>
      <c r="B79" s="10">
        <v>11</v>
      </c>
      <c r="C79" s="10">
        <v>22</v>
      </c>
      <c r="D79" s="10">
        <v>3</v>
      </c>
      <c r="E79" s="10">
        <v>2</v>
      </c>
      <c r="G79" s="7">
        <f t="shared" si="1"/>
        <v>8.837209302325581</v>
      </c>
    </row>
    <row r="80" spans="1:7" ht="12.75">
      <c r="A80" s="10">
        <v>27.156015943784016</v>
      </c>
      <c r="B80" s="10">
        <v>9</v>
      </c>
      <c r="C80" s="10">
        <v>15.156015943784016</v>
      </c>
      <c r="D80" s="10">
        <v>1</v>
      </c>
      <c r="E80" s="10">
        <v>2</v>
      </c>
      <c r="G80" s="7">
        <f t="shared" si="1"/>
        <v>6.315352545066051</v>
      </c>
    </row>
    <row r="81" spans="1:7" ht="12.75">
      <c r="A81" s="10">
        <v>47.820353917050674</v>
      </c>
      <c r="B81" s="10">
        <v>12</v>
      </c>
      <c r="C81" s="10">
        <v>31.820353917050674</v>
      </c>
      <c r="D81" s="10">
        <v>3</v>
      </c>
      <c r="E81" s="10">
        <v>1</v>
      </c>
      <c r="G81" s="7">
        <f t="shared" si="1"/>
        <v>11.121012538848994</v>
      </c>
    </row>
    <row r="82" spans="1:7" ht="12.75">
      <c r="A82" s="10">
        <v>33.75945829322534</v>
      </c>
      <c r="B82" s="10">
        <v>11.4</v>
      </c>
      <c r="C82" s="10">
        <v>15.359458293225345</v>
      </c>
      <c r="D82" s="10">
        <v>6</v>
      </c>
      <c r="E82" s="10">
        <v>1</v>
      </c>
      <c r="G82" s="7">
        <f t="shared" si="1"/>
        <v>7.851036812377988</v>
      </c>
    </row>
    <row r="83" spans="1:7" ht="12.75">
      <c r="A83" s="10">
        <v>32.25329558169475</v>
      </c>
      <c r="B83" s="10">
        <v>11.8</v>
      </c>
      <c r="C83" s="10">
        <v>16.45329558169475</v>
      </c>
      <c r="D83" s="10">
        <v>4</v>
      </c>
      <c r="E83" s="10">
        <v>0</v>
      </c>
      <c r="G83" s="7">
        <f t="shared" si="1"/>
        <v>7.500766414347616</v>
      </c>
    </row>
    <row r="84" spans="1:7" ht="12.75">
      <c r="A84" s="10">
        <v>25.80210898312813</v>
      </c>
      <c r="B84" s="10">
        <v>6.8</v>
      </c>
      <c r="C84" s="10">
        <v>15.00210898312813</v>
      </c>
      <c r="D84" s="10">
        <v>4</v>
      </c>
      <c r="E84" s="10">
        <v>0</v>
      </c>
      <c r="G84" s="7">
        <f t="shared" si="1"/>
        <v>6.000490461192588</v>
      </c>
    </row>
    <row r="85" spans="1:7" ht="12.75">
      <c r="A85" s="10">
        <v>25.044750656167995</v>
      </c>
      <c r="B85" s="10">
        <v>9</v>
      </c>
      <c r="C85" s="10">
        <v>11.044750656167995</v>
      </c>
      <c r="D85" s="10">
        <v>3</v>
      </c>
      <c r="E85" s="10">
        <v>2</v>
      </c>
      <c r="G85" s="7">
        <f t="shared" si="1"/>
        <v>5.824360617713488</v>
      </c>
    </row>
    <row r="86" spans="1:7" ht="12.75">
      <c r="A86" s="10">
        <v>21.34</v>
      </c>
      <c r="B86" s="10">
        <v>8</v>
      </c>
      <c r="C86" s="10">
        <v>8.34</v>
      </c>
      <c r="D86" s="10">
        <v>3</v>
      </c>
      <c r="E86" s="10">
        <v>2</v>
      </c>
      <c r="G86" s="7">
        <f t="shared" si="1"/>
        <v>4.962790697674419</v>
      </c>
    </row>
    <row r="87" spans="1:7" ht="12.75">
      <c r="A87" s="10">
        <v>35</v>
      </c>
      <c r="B87" s="10">
        <v>12</v>
      </c>
      <c r="C87" s="10">
        <v>22</v>
      </c>
      <c r="D87" s="10">
        <v>1</v>
      </c>
      <c r="E87" s="10">
        <v>0</v>
      </c>
      <c r="G87" s="7">
        <f t="shared" si="1"/>
        <v>8.13953488372093</v>
      </c>
    </row>
    <row r="88" spans="1:7" ht="12.75">
      <c r="A88" s="10">
        <v>39</v>
      </c>
      <c r="B88" s="10">
        <v>12</v>
      </c>
      <c r="C88" s="10">
        <v>22</v>
      </c>
      <c r="D88" s="10">
        <v>3</v>
      </c>
      <c r="E88" s="10">
        <v>2</v>
      </c>
      <c r="G88" s="7">
        <f t="shared" si="1"/>
        <v>9.069767441860465</v>
      </c>
    </row>
    <row r="89" spans="1:7" ht="12.75">
      <c r="A89" s="10">
        <v>50.45606064517465</v>
      </c>
      <c r="B89" s="10">
        <v>9.6</v>
      </c>
      <c r="C89" s="10">
        <v>38.35606064517465</v>
      </c>
      <c r="D89" s="10">
        <v>1</v>
      </c>
      <c r="E89" s="10">
        <v>1.5</v>
      </c>
      <c r="G89" s="7">
        <f t="shared" si="1"/>
        <v>11.733967591901083</v>
      </c>
    </row>
    <row r="90" spans="1:7" ht="12.75">
      <c r="A90" s="10">
        <v>23.489277217363956</v>
      </c>
      <c r="B90" s="10">
        <v>12</v>
      </c>
      <c r="C90" s="10">
        <v>6.489277217363957</v>
      </c>
      <c r="D90" s="10">
        <v>5</v>
      </c>
      <c r="E90" s="10">
        <v>0</v>
      </c>
      <c r="G90" s="7">
        <f t="shared" si="1"/>
        <v>5.4626226086892915</v>
      </c>
    </row>
    <row r="91" spans="1:7" ht="12.75">
      <c r="A91" s="10">
        <v>39.89564511357463</v>
      </c>
      <c r="B91" s="10">
        <v>12</v>
      </c>
      <c r="C91" s="10">
        <v>20.895645113574627</v>
      </c>
      <c r="D91" s="10">
        <v>6</v>
      </c>
      <c r="E91" s="10">
        <v>1</v>
      </c>
      <c r="G91" s="7">
        <f t="shared" si="1"/>
        <v>9.27805700315689</v>
      </c>
    </row>
    <row r="92" spans="1:7" ht="12.75">
      <c r="A92" s="10">
        <v>21.00602902578354</v>
      </c>
      <c r="B92" s="10">
        <v>11.4</v>
      </c>
      <c r="C92" s="10">
        <v>6.606029025783539</v>
      </c>
      <c r="D92" s="10">
        <v>3</v>
      </c>
      <c r="E92" s="10">
        <v>0</v>
      </c>
      <c r="G92" s="7">
        <f t="shared" si="1"/>
        <v>4.885123029251986</v>
      </c>
    </row>
    <row r="93" spans="1:7" ht="12.75">
      <c r="A93" s="10">
        <v>23.544226998491702</v>
      </c>
      <c r="B93" s="10">
        <v>11.5</v>
      </c>
      <c r="C93" s="10">
        <v>8.044226998491704</v>
      </c>
      <c r="D93" s="10">
        <v>3</v>
      </c>
      <c r="E93" s="10">
        <v>1</v>
      </c>
      <c r="G93" s="7">
        <f t="shared" si="1"/>
        <v>5.47540162755621</v>
      </c>
    </row>
    <row r="94" spans="1:7" ht="12.75">
      <c r="A94" s="10">
        <v>21.390635125405005</v>
      </c>
      <c r="B94" s="10">
        <v>12</v>
      </c>
      <c r="C94" s="10">
        <v>8.390635125405003</v>
      </c>
      <c r="D94" s="10">
        <v>1</v>
      </c>
      <c r="E94" s="10">
        <v>0</v>
      </c>
      <c r="G94" s="7">
        <f t="shared" si="1"/>
        <v>4.974566308233722</v>
      </c>
    </row>
    <row r="95" spans="1:7" ht="12.75">
      <c r="A95" s="10">
        <v>11.6</v>
      </c>
      <c r="B95" s="10">
        <v>9.8</v>
      </c>
      <c r="C95" s="10">
        <v>0</v>
      </c>
      <c r="D95" s="10">
        <v>0</v>
      </c>
      <c r="E95" s="10">
        <v>1.8</v>
      </c>
      <c r="G95" s="7">
        <f t="shared" si="1"/>
        <v>2.6976744186046506</v>
      </c>
    </row>
    <row r="96" spans="1:7" ht="12.75">
      <c r="A96" s="10">
        <v>7.5</v>
      </c>
      <c r="B96" s="10">
        <v>7.5</v>
      </c>
      <c r="C96" s="10">
        <v>0</v>
      </c>
      <c r="D96" s="10">
        <v>0</v>
      </c>
      <c r="E96" s="10">
        <v>0</v>
      </c>
      <c r="G96" s="7">
        <f t="shared" si="1"/>
        <v>1.744186046511628</v>
      </c>
    </row>
    <row r="97" spans="1:7" ht="12.75">
      <c r="A97" s="10">
        <v>37</v>
      </c>
      <c r="B97" s="10">
        <v>12</v>
      </c>
      <c r="C97" s="10">
        <v>22</v>
      </c>
      <c r="D97" s="10">
        <v>3</v>
      </c>
      <c r="E97" s="10">
        <v>0</v>
      </c>
      <c r="G97" s="7">
        <f t="shared" si="1"/>
        <v>8.604651162790697</v>
      </c>
    </row>
    <row r="98" spans="1:7" ht="12.75">
      <c r="A98" s="10">
        <v>19</v>
      </c>
      <c r="B98" s="10">
        <v>12</v>
      </c>
      <c r="C98" s="10">
        <v>0</v>
      </c>
      <c r="D98" s="10">
        <v>6</v>
      </c>
      <c r="E98" s="10">
        <v>1</v>
      </c>
      <c r="G98" s="7">
        <f t="shared" si="1"/>
        <v>4.4186046511627906</v>
      </c>
    </row>
    <row r="99" spans="1:7" ht="12.75">
      <c r="A99" s="10">
        <v>33.42591883264935</v>
      </c>
      <c r="B99" s="10">
        <v>12</v>
      </c>
      <c r="C99" s="10">
        <v>18.92591883264935</v>
      </c>
      <c r="D99" s="10">
        <v>2</v>
      </c>
      <c r="E99" s="10">
        <v>0.5</v>
      </c>
      <c r="G99" s="7">
        <f t="shared" si="1"/>
        <v>7.7734694959649655</v>
      </c>
    </row>
    <row r="100" spans="1:7" ht="12.75">
      <c r="A100" s="10">
        <v>42</v>
      </c>
      <c r="B100" s="10">
        <v>12</v>
      </c>
      <c r="C100" s="10">
        <v>22</v>
      </c>
      <c r="D100" s="10">
        <v>6</v>
      </c>
      <c r="E100" s="10">
        <v>2</v>
      </c>
      <c r="G100" s="7">
        <f t="shared" si="1"/>
        <v>9.767441860465116</v>
      </c>
    </row>
    <row r="101" spans="1:7" ht="12.75">
      <c r="A101" s="10">
        <v>20.86958166984898</v>
      </c>
      <c r="B101" s="10">
        <v>12</v>
      </c>
      <c r="C101" s="10">
        <v>5.869581669848981</v>
      </c>
      <c r="D101" s="10">
        <v>3</v>
      </c>
      <c r="E101" s="10">
        <v>0</v>
      </c>
      <c r="G101" s="7">
        <f t="shared" si="1"/>
        <v>4.85339108601139</v>
      </c>
    </row>
    <row r="102" spans="1:7" ht="12.75">
      <c r="A102" s="10">
        <v>12.933785822021111</v>
      </c>
      <c r="B102" s="10">
        <v>9</v>
      </c>
      <c r="C102" s="10">
        <v>3.933785822021112</v>
      </c>
      <c r="D102" s="10">
        <v>0</v>
      </c>
      <c r="E102" s="10">
        <v>0</v>
      </c>
      <c r="G102" s="7">
        <f t="shared" si="1"/>
        <v>3.0078571679118866</v>
      </c>
    </row>
    <row r="103" spans="1:7" ht="12.75">
      <c r="A103" s="10">
        <v>33.92591883264935</v>
      </c>
      <c r="B103" s="10">
        <v>12</v>
      </c>
      <c r="C103" s="10">
        <v>18.92591883264935</v>
      </c>
      <c r="D103" s="10">
        <v>3</v>
      </c>
      <c r="E103" s="10">
        <v>0</v>
      </c>
      <c r="G103" s="7">
        <f t="shared" si="1"/>
        <v>7.889748565732408</v>
      </c>
    </row>
    <row r="104" spans="1:7" ht="12.75">
      <c r="A104" s="10">
        <v>26.730995603351893</v>
      </c>
      <c r="B104" s="10">
        <v>12</v>
      </c>
      <c r="C104" s="10">
        <v>13.730995603351891</v>
      </c>
      <c r="D104" s="10">
        <v>1</v>
      </c>
      <c r="E104" s="10">
        <v>0</v>
      </c>
      <c r="G104" s="7">
        <f t="shared" si="1"/>
        <v>6.216510605430673</v>
      </c>
    </row>
    <row r="105" spans="1:7" ht="12.75">
      <c r="A105" s="10">
        <v>16.8</v>
      </c>
      <c r="B105" s="10">
        <v>11.8</v>
      </c>
      <c r="C105" s="10">
        <v>0</v>
      </c>
      <c r="D105" s="10">
        <v>3</v>
      </c>
      <c r="E105" s="10">
        <v>2</v>
      </c>
      <c r="G105" s="7">
        <f t="shared" si="1"/>
        <v>3.9069767441860463</v>
      </c>
    </row>
    <row r="106" spans="1:7" ht="12.75">
      <c r="A106" s="10">
        <v>0</v>
      </c>
      <c r="B106" s="10">
        <v>0</v>
      </c>
      <c r="C106" s="10">
        <v>0</v>
      </c>
      <c r="D106" s="10">
        <v>0</v>
      </c>
      <c r="E106" s="10">
        <v>0</v>
      </c>
      <c r="G106" s="7">
        <f t="shared" si="1"/>
        <v>0</v>
      </c>
    </row>
    <row r="107" spans="1:7" ht="12.75">
      <c r="A107" s="10">
        <v>21.577312966498873</v>
      </c>
      <c r="B107" s="10">
        <v>11</v>
      </c>
      <c r="C107" s="10">
        <v>9.577312966498871</v>
      </c>
      <c r="D107" s="10">
        <v>0</v>
      </c>
      <c r="E107" s="10">
        <v>1</v>
      </c>
      <c r="G107" s="7">
        <f t="shared" si="1"/>
        <v>5.0179797596509</v>
      </c>
    </row>
    <row r="108" spans="1:7" ht="12.75">
      <c r="A108" s="10">
        <v>9</v>
      </c>
      <c r="B108" s="10">
        <v>9</v>
      </c>
      <c r="C108" s="10">
        <v>0</v>
      </c>
      <c r="D108" s="10">
        <v>0</v>
      </c>
      <c r="E108" s="10">
        <v>0</v>
      </c>
      <c r="G108" s="7">
        <f t="shared" si="1"/>
        <v>2.0930232558139537</v>
      </c>
    </row>
    <row r="109" spans="1:7" ht="12.75">
      <c r="A109" s="10">
        <v>10</v>
      </c>
      <c r="B109" s="10">
        <v>8</v>
      </c>
      <c r="C109" s="10">
        <v>0</v>
      </c>
      <c r="D109" s="10">
        <v>0</v>
      </c>
      <c r="E109" s="10">
        <v>2</v>
      </c>
      <c r="G109" s="7">
        <f t="shared" si="1"/>
        <v>2.3255813953488373</v>
      </c>
    </row>
    <row r="110" spans="1:7" ht="12.75">
      <c r="A110" s="10">
        <v>14</v>
      </c>
      <c r="B110" s="10">
        <v>12</v>
      </c>
      <c r="C110" s="10">
        <v>0</v>
      </c>
      <c r="D110" s="10">
        <v>2</v>
      </c>
      <c r="E110" s="10">
        <v>0</v>
      </c>
      <c r="G110" s="7">
        <f t="shared" si="1"/>
        <v>3.2558139534883725</v>
      </c>
    </row>
    <row r="111" spans="1:7" ht="12.75">
      <c r="A111" s="10">
        <v>32</v>
      </c>
      <c r="B111" s="10">
        <v>8</v>
      </c>
      <c r="C111" s="10">
        <v>22</v>
      </c>
      <c r="D111" s="10">
        <v>2</v>
      </c>
      <c r="E111" s="10">
        <v>0</v>
      </c>
      <c r="G111" s="7">
        <f t="shared" si="1"/>
        <v>7.441860465116279</v>
      </c>
    </row>
    <row r="112" spans="1:7" ht="12.75">
      <c r="A112" s="10">
        <v>45.83155230596175</v>
      </c>
      <c r="B112" s="10">
        <v>12</v>
      </c>
      <c r="C112" s="10">
        <v>30.83155230596175</v>
      </c>
      <c r="D112" s="10">
        <v>3</v>
      </c>
      <c r="E112" s="10">
        <v>0</v>
      </c>
      <c r="G112" s="7">
        <f t="shared" si="1"/>
        <v>10.658500536270175</v>
      </c>
    </row>
    <row r="113" spans="1:7" ht="12.75">
      <c r="A113" s="10">
        <v>43.28541288068921</v>
      </c>
      <c r="B113" s="10">
        <v>12</v>
      </c>
      <c r="C113" s="10">
        <v>28.285412880689208</v>
      </c>
      <c r="D113" s="10">
        <v>3</v>
      </c>
      <c r="E113" s="10">
        <v>0</v>
      </c>
      <c r="G113" s="7">
        <f t="shared" si="1"/>
        <v>10.066375088532373</v>
      </c>
    </row>
    <row r="114" spans="1:7" ht="12.75">
      <c r="A114" s="10">
        <v>49.22</v>
      </c>
      <c r="B114" s="10">
        <v>0</v>
      </c>
      <c r="C114" s="10">
        <v>46.22</v>
      </c>
      <c r="D114" s="10">
        <v>3</v>
      </c>
      <c r="E114" s="10">
        <v>0</v>
      </c>
      <c r="G114" s="7">
        <f t="shared" si="1"/>
        <v>11.446511627906977</v>
      </c>
    </row>
    <row r="115" spans="1:7" ht="12.75">
      <c r="A115" s="10">
        <v>9.5</v>
      </c>
      <c r="B115" s="10">
        <v>6.5</v>
      </c>
      <c r="C115" s="10">
        <v>0</v>
      </c>
      <c r="D115" s="10">
        <v>3</v>
      </c>
      <c r="E115" s="10">
        <v>0</v>
      </c>
      <c r="G115" s="7">
        <f t="shared" si="1"/>
        <v>2.2093023255813953</v>
      </c>
    </row>
    <row r="116" spans="1:7" ht="12.75">
      <c r="A116" s="10">
        <v>61.5</v>
      </c>
      <c r="B116" s="10">
        <v>11.5</v>
      </c>
      <c r="C116" s="10">
        <v>44</v>
      </c>
      <c r="D116" s="10">
        <v>6</v>
      </c>
      <c r="E116" s="10">
        <v>0</v>
      </c>
      <c r="G116" s="7">
        <f t="shared" si="1"/>
        <v>14.30232558139535</v>
      </c>
    </row>
    <row r="117" spans="1:7" ht="12.75">
      <c r="A117" s="10">
        <v>8.5</v>
      </c>
      <c r="B117" s="10">
        <v>7</v>
      </c>
      <c r="C117" s="10">
        <v>0</v>
      </c>
      <c r="D117" s="10">
        <v>1.5</v>
      </c>
      <c r="E117" s="10">
        <v>0</v>
      </c>
      <c r="G117" s="7">
        <f t="shared" si="1"/>
        <v>1.9767441860465116</v>
      </c>
    </row>
    <row r="118" spans="1:7" ht="12.75">
      <c r="A118" s="10">
        <v>37.6479656273215</v>
      </c>
      <c r="B118" s="10">
        <v>12</v>
      </c>
      <c r="C118" s="10">
        <v>24.647965627321497</v>
      </c>
      <c r="D118" s="10">
        <v>1</v>
      </c>
      <c r="E118" s="10">
        <v>0</v>
      </c>
      <c r="G118" s="7">
        <f t="shared" si="1"/>
        <v>8.755340843563138</v>
      </c>
    </row>
    <row r="119" spans="1:7" ht="12.75">
      <c r="A119" s="10">
        <v>56.66102065613609</v>
      </c>
      <c r="B119" s="10">
        <v>12</v>
      </c>
      <c r="C119" s="10">
        <v>42.66102065613609</v>
      </c>
      <c r="D119" s="10">
        <v>2</v>
      </c>
      <c r="E119" s="10">
        <v>0</v>
      </c>
      <c r="G119" s="7">
        <f t="shared" si="1"/>
        <v>13.176981547938624</v>
      </c>
    </row>
    <row r="120" spans="1:7" ht="12.75">
      <c r="A120" s="10">
        <v>23.333</v>
      </c>
      <c r="B120" s="10">
        <v>12</v>
      </c>
      <c r="C120" s="10">
        <v>8.833</v>
      </c>
      <c r="D120" s="10">
        <v>2.5</v>
      </c>
      <c r="E120" s="10">
        <v>0</v>
      </c>
      <c r="G120" s="7">
        <f t="shared" si="1"/>
        <v>5.426279069767441</v>
      </c>
    </row>
    <row r="121" spans="1:7" ht="12.75">
      <c r="A121" s="10">
        <v>45.04766488531881</v>
      </c>
      <c r="B121" s="10">
        <v>11.8</v>
      </c>
      <c r="C121" s="10">
        <v>33.24766488531881</v>
      </c>
      <c r="D121" s="10">
        <v>0</v>
      </c>
      <c r="E121" s="10">
        <v>0</v>
      </c>
      <c r="G121" s="7">
        <f t="shared" si="1"/>
        <v>10.476201136120654</v>
      </c>
    </row>
    <row r="122" spans="1:7" ht="12.75">
      <c r="A122" s="10">
        <v>29.784690799396664</v>
      </c>
      <c r="B122" s="10">
        <v>9</v>
      </c>
      <c r="C122" s="10">
        <v>17.484690799396663</v>
      </c>
      <c r="D122" s="10">
        <v>2</v>
      </c>
      <c r="E122" s="10">
        <v>1.3</v>
      </c>
      <c r="G122" s="7">
        <f t="shared" si="1"/>
        <v>6.926672278929456</v>
      </c>
    </row>
    <row r="123" spans="1:7" ht="12.75">
      <c r="A123" s="10">
        <v>34.27488034583913</v>
      </c>
      <c r="B123" s="10">
        <v>12</v>
      </c>
      <c r="C123" s="10">
        <v>19.27488034583913</v>
      </c>
      <c r="D123" s="10">
        <v>3</v>
      </c>
      <c r="E123" s="10">
        <v>0</v>
      </c>
      <c r="G123" s="7">
        <f t="shared" si="1"/>
        <v>7.970902406009099</v>
      </c>
    </row>
    <row r="124" spans="1:7" ht="12.75">
      <c r="A124" s="10">
        <v>11.5</v>
      </c>
      <c r="B124" s="10">
        <v>10.5</v>
      </c>
      <c r="C124" s="10">
        <v>0</v>
      </c>
      <c r="D124" s="10">
        <v>1</v>
      </c>
      <c r="E124" s="10">
        <v>0</v>
      </c>
      <c r="G124" s="7">
        <f t="shared" si="1"/>
        <v>2.6744186046511627</v>
      </c>
    </row>
    <row r="125" spans="1:7" ht="12.75">
      <c r="A125" s="10">
        <v>19.835133640552986</v>
      </c>
      <c r="B125" s="10">
        <v>12</v>
      </c>
      <c r="C125" s="10">
        <v>4.835133640552985</v>
      </c>
      <c r="D125" s="10">
        <v>3</v>
      </c>
      <c r="E125" s="10">
        <v>0</v>
      </c>
      <c r="G125" s="7">
        <f t="shared" si="1"/>
        <v>4.612821776872788</v>
      </c>
    </row>
    <row r="126" spans="1:7" ht="12.75">
      <c r="A126" s="10">
        <v>42.34292142053671</v>
      </c>
      <c r="B126" s="10">
        <v>11.5</v>
      </c>
      <c r="C126" s="10">
        <v>27.842921420536715</v>
      </c>
      <c r="D126" s="10">
        <v>3</v>
      </c>
      <c r="E126" s="10">
        <v>0</v>
      </c>
      <c r="G126" s="7">
        <f t="shared" si="1"/>
        <v>9.847191028031792</v>
      </c>
    </row>
    <row r="127" spans="1:7" ht="12.75">
      <c r="A127" s="10">
        <v>9</v>
      </c>
      <c r="B127" s="10">
        <v>4</v>
      </c>
      <c r="C127" s="10">
        <v>0</v>
      </c>
      <c r="D127" s="10">
        <v>3</v>
      </c>
      <c r="E127" s="10">
        <v>2</v>
      </c>
      <c r="G127" s="7">
        <f t="shared" si="1"/>
        <v>2.0930232558139537</v>
      </c>
    </row>
    <row r="128" spans="1:7" ht="12.75">
      <c r="A128" s="10">
        <v>33.3</v>
      </c>
      <c r="B128" s="10">
        <v>10</v>
      </c>
      <c r="C128" s="10">
        <v>22</v>
      </c>
      <c r="D128" s="10">
        <v>1</v>
      </c>
      <c r="E128" s="10">
        <v>0.3</v>
      </c>
      <c r="G128" s="7">
        <f t="shared" si="1"/>
        <v>7.7441860465116275</v>
      </c>
    </row>
    <row r="129" spans="1:7" ht="12.75">
      <c r="A129" s="10">
        <v>25.33338252810318</v>
      </c>
      <c r="B129" s="10">
        <v>12</v>
      </c>
      <c r="C129" s="10">
        <v>5.3333825281031775</v>
      </c>
      <c r="D129" s="10">
        <v>6</v>
      </c>
      <c r="E129" s="10">
        <v>2</v>
      </c>
      <c r="G129" s="7">
        <f t="shared" si="1"/>
        <v>5.891484308861204</v>
      </c>
    </row>
    <row r="130" spans="1:7" ht="12.75">
      <c r="A130" s="10">
        <v>45</v>
      </c>
      <c r="B130" s="10">
        <v>0</v>
      </c>
      <c r="C130" s="10">
        <v>44</v>
      </c>
      <c r="D130" s="10">
        <v>1</v>
      </c>
      <c r="E130" s="10">
        <v>0</v>
      </c>
      <c r="G130" s="7">
        <f t="shared" si="1"/>
        <v>10.465116279069768</v>
      </c>
    </row>
    <row r="131" spans="1:7" ht="12.75">
      <c r="A131" s="10">
        <v>19.99705496371777</v>
      </c>
      <c r="B131" s="10">
        <v>11.4</v>
      </c>
      <c r="C131" s="10">
        <v>1.5970549637177678</v>
      </c>
      <c r="D131" s="10">
        <v>6</v>
      </c>
      <c r="E131" s="10">
        <v>1</v>
      </c>
      <c r="G131" s="7">
        <f aca="true" t="shared" si="2" ref="G131:G194">A131/86*20</f>
        <v>4.650477898539016</v>
      </c>
    </row>
    <row r="132" spans="1:7" ht="12.75">
      <c r="A132" s="10">
        <v>11.2</v>
      </c>
      <c r="B132" s="10">
        <v>10.2</v>
      </c>
      <c r="C132" s="10">
        <v>0</v>
      </c>
      <c r="D132" s="10">
        <v>1</v>
      </c>
      <c r="E132" s="10">
        <v>0</v>
      </c>
      <c r="G132" s="7">
        <f t="shared" si="2"/>
        <v>2.604651162790698</v>
      </c>
    </row>
    <row r="133" spans="1:7" ht="12.75">
      <c r="A133" s="10">
        <v>50.450352718478975</v>
      </c>
      <c r="B133" s="10">
        <v>12</v>
      </c>
      <c r="C133" s="10">
        <v>37.450352718478975</v>
      </c>
      <c r="D133" s="10">
        <v>1</v>
      </c>
      <c r="E133" s="10">
        <v>0</v>
      </c>
      <c r="G133" s="7">
        <f t="shared" si="2"/>
        <v>11.732640167088134</v>
      </c>
    </row>
    <row r="134" spans="1:7" ht="12.75">
      <c r="A134" s="10">
        <v>6</v>
      </c>
      <c r="B134" s="10">
        <v>0</v>
      </c>
      <c r="C134" s="10">
        <v>0</v>
      </c>
      <c r="D134" s="10">
        <v>6</v>
      </c>
      <c r="E134" s="10">
        <v>0</v>
      </c>
      <c r="G134" s="7">
        <f t="shared" si="2"/>
        <v>1.3953488372093024</v>
      </c>
    </row>
    <row r="135" spans="1:7" ht="12.75">
      <c r="A135" s="10">
        <v>9</v>
      </c>
      <c r="B135" s="10">
        <v>9</v>
      </c>
      <c r="C135" s="10">
        <v>0</v>
      </c>
      <c r="D135" s="10">
        <v>0</v>
      </c>
      <c r="E135" s="10">
        <v>0</v>
      </c>
      <c r="G135" s="7">
        <f t="shared" si="2"/>
        <v>2.0930232558139537</v>
      </c>
    </row>
    <row r="136" spans="1:7" ht="12.75">
      <c r="A136" s="10">
        <v>9.5</v>
      </c>
      <c r="B136" s="10">
        <v>9</v>
      </c>
      <c r="C136" s="10">
        <v>0</v>
      </c>
      <c r="D136" s="10">
        <v>0</v>
      </c>
      <c r="E136" s="10">
        <v>0.5</v>
      </c>
      <c r="G136" s="7">
        <f t="shared" si="2"/>
        <v>2.2093023255813953</v>
      </c>
    </row>
    <row r="137" spans="1:7" ht="12.75">
      <c r="A137" s="10">
        <v>26</v>
      </c>
      <c r="B137" s="10">
        <v>0</v>
      </c>
      <c r="C137" s="10">
        <v>22</v>
      </c>
      <c r="D137" s="10">
        <v>2</v>
      </c>
      <c r="E137" s="10">
        <v>2</v>
      </c>
      <c r="G137" s="7">
        <f t="shared" si="2"/>
        <v>6.046511627906977</v>
      </c>
    </row>
    <row r="138" spans="1:7" ht="12.75">
      <c r="A138" s="10">
        <v>31.5</v>
      </c>
      <c r="B138" s="10">
        <v>9.5</v>
      </c>
      <c r="C138" s="10">
        <v>22</v>
      </c>
      <c r="D138" s="10">
        <v>0</v>
      </c>
      <c r="E138" s="10">
        <v>0</v>
      </c>
      <c r="G138" s="7">
        <f t="shared" si="2"/>
        <v>7.325581395348837</v>
      </c>
    </row>
    <row r="139" spans="1:7" ht="12.75">
      <c r="A139" s="10">
        <v>12</v>
      </c>
      <c r="B139" s="10">
        <v>12</v>
      </c>
      <c r="C139" s="10">
        <v>0</v>
      </c>
      <c r="D139" s="10">
        <v>0</v>
      </c>
      <c r="E139" s="10">
        <v>0</v>
      </c>
      <c r="G139" s="7">
        <f t="shared" si="2"/>
        <v>2.7906976744186047</v>
      </c>
    </row>
    <row r="140" spans="1:7" ht="12.75">
      <c r="A140" s="10">
        <v>33.1</v>
      </c>
      <c r="B140" s="10">
        <v>7.5</v>
      </c>
      <c r="C140" s="10">
        <v>22</v>
      </c>
      <c r="D140" s="10">
        <v>3</v>
      </c>
      <c r="E140" s="10">
        <v>0.6</v>
      </c>
      <c r="G140" s="7">
        <f t="shared" si="2"/>
        <v>7.697674418604652</v>
      </c>
    </row>
    <row r="141" spans="1:7" ht="12.75">
      <c r="A141" s="10">
        <v>36</v>
      </c>
      <c r="B141" s="10">
        <v>11</v>
      </c>
      <c r="C141" s="10">
        <v>22</v>
      </c>
      <c r="D141" s="10">
        <v>3</v>
      </c>
      <c r="E141" s="10">
        <v>0</v>
      </c>
      <c r="G141" s="7">
        <f t="shared" si="2"/>
        <v>8.372093023255815</v>
      </c>
    </row>
    <row r="142" spans="1:7" ht="12.75">
      <c r="A142" s="10">
        <v>15.310199849170445</v>
      </c>
      <c r="B142" s="10">
        <v>11</v>
      </c>
      <c r="C142" s="10">
        <v>4.310199849170444</v>
      </c>
      <c r="D142" s="10">
        <v>0</v>
      </c>
      <c r="E142" s="10">
        <v>0</v>
      </c>
      <c r="G142" s="7">
        <f t="shared" si="2"/>
        <v>3.560511592830336</v>
      </c>
    </row>
    <row r="143" spans="1:7" ht="12.75">
      <c r="A143" s="10">
        <v>9</v>
      </c>
      <c r="B143" s="10">
        <v>8</v>
      </c>
      <c r="C143" s="10">
        <v>0</v>
      </c>
      <c r="D143" s="10">
        <v>1</v>
      </c>
      <c r="E143" s="10">
        <v>0</v>
      </c>
      <c r="G143" s="7">
        <f t="shared" si="2"/>
        <v>2.0930232558139537</v>
      </c>
    </row>
    <row r="144" spans="1:7" ht="12.75">
      <c r="A144" s="10">
        <v>26.981537518853685</v>
      </c>
      <c r="B144" s="10">
        <v>12</v>
      </c>
      <c r="C144" s="10">
        <v>14.981537518853685</v>
      </c>
      <c r="D144" s="10">
        <v>0</v>
      </c>
      <c r="E144" s="10">
        <v>0</v>
      </c>
      <c r="G144" s="7">
        <f t="shared" si="2"/>
        <v>6.2747761671752755</v>
      </c>
    </row>
    <row r="145" spans="1:7" ht="12.75">
      <c r="A145" s="10">
        <v>46.08008136705034</v>
      </c>
      <c r="B145" s="10">
        <v>12</v>
      </c>
      <c r="C145" s="10">
        <v>28.58008136705034</v>
      </c>
      <c r="D145" s="10">
        <v>5.5</v>
      </c>
      <c r="E145" s="10">
        <v>0</v>
      </c>
      <c r="G145" s="7">
        <f t="shared" si="2"/>
        <v>10.716297992337289</v>
      </c>
    </row>
    <row r="146" spans="1:7" ht="12.75">
      <c r="A146" s="10">
        <v>29.00916760935146</v>
      </c>
      <c r="B146" s="10">
        <v>9</v>
      </c>
      <c r="C146" s="10">
        <v>19.00916760935146</v>
      </c>
      <c r="D146" s="10">
        <v>1</v>
      </c>
      <c r="E146" s="10">
        <v>0</v>
      </c>
      <c r="G146" s="7">
        <f t="shared" si="2"/>
        <v>6.746318048686386</v>
      </c>
    </row>
    <row r="147" spans="1:7" ht="12.75">
      <c r="A147" s="10">
        <v>4</v>
      </c>
      <c r="B147" s="10">
        <v>2</v>
      </c>
      <c r="C147" s="10">
        <v>0</v>
      </c>
      <c r="D147" s="10">
        <v>0</v>
      </c>
      <c r="E147" s="10">
        <v>2</v>
      </c>
      <c r="G147" s="7">
        <f t="shared" si="2"/>
        <v>0.9302325581395349</v>
      </c>
    </row>
    <row r="148" spans="1:7" ht="12.75">
      <c r="A148" s="10">
        <v>12</v>
      </c>
      <c r="B148" s="10">
        <v>12</v>
      </c>
      <c r="C148" s="10">
        <v>0</v>
      </c>
      <c r="D148" s="10">
        <v>0</v>
      </c>
      <c r="E148" s="10">
        <v>0</v>
      </c>
      <c r="G148" s="7">
        <f t="shared" si="2"/>
        <v>2.7906976744186047</v>
      </c>
    </row>
    <row r="149" spans="1:7" ht="12.75">
      <c r="A149" s="10">
        <v>42.046194276999124</v>
      </c>
      <c r="B149" s="10">
        <v>12</v>
      </c>
      <c r="C149" s="10">
        <v>25.046194276999124</v>
      </c>
      <c r="D149" s="10">
        <v>3</v>
      </c>
      <c r="E149" s="10">
        <v>2</v>
      </c>
      <c r="G149" s="7">
        <f t="shared" si="2"/>
        <v>9.778184715581192</v>
      </c>
    </row>
    <row r="150" spans="1:7" ht="12.75">
      <c r="A150" s="10">
        <v>38.42878016591252</v>
      </c>
      <c r="B150" s="10">
        <v>7.5</v>
      </c>
      <c r="C150" s="10">
        <v>27.92878016591252</v>
      </c>
      <c r="D150" s="10">
        <v>3</v>
      </c>
      <c r="E150" s="10">
        <v>0</v>
      </c>
      <c r="G150" s="7">
        <f t="shared" si="2"/>
        <v>8.936925619979657</v>
      </c>
    </row>
    <row r="151" spans="1:7" ht="12.75">
      <c r="A151" s="10">
        <v>13.5</v>
      </c>
      <c r="B151" s="10">
        <v>10.5</v>
      </c>
      <c r="C151" s="10">
        <v>0</v>
      </c>
      <c r="D151" s="10">
        <v>3</v>
      </c>
      <c r="E151" s="10">
        <v>0</v>
      </c>
      <c r="G151" s="7">
        <f t="shared" si="2"/>
        <v>3.1395348837209305</v>
      </c>
    </row>
    <row r="152" spans="1:7" ht="12.75">
      <c r="A152" s="10">
        <v>25.52289088863892</v>
      </c>
      <c r="B152" s="10">
        <v>11.5</v>
      </c>
      <c r="C152" s="10">
        <v>6.022890888638919</v>
      </c>
      <c r="D152" s="10">
        <v>6</v>
      </c>
      <c r="E152" s="10">
        <v>2</v>
      </c>
      <c r="G152" s="7">
        <f t="shared" si="2"/>
        <v>5.935556020613703</v>
      </c>
    </row>
    <row r="153" spans="1:7" ht="12.75">
      <c r="A153" s="10">
        <v>39.25</v>
      </c>
      <c r="B153" s="10">
        <v>11</v>
      </c>
      <c r="C153" s="10">
        <v>22</v>
      </c>
      <c r="D153" s="10">
        <v>5.25</v>
      </c>
      <c r="E153" s="10">
        <v>1</v>
      </c>
      <c r="G153" s="7">
        <f t="shared" si="2"/>
        <v>9.127906976744185</v>
      </c>
    </row>
    <row r="154" spans="1:7" ht="12.75">
      <c r="A154" s="10">
        <v>18.8</v>
      </c>
      <c r="B154" s="10">
        <v>12</v>
      </c>
      <c r="C154" s="10">
        <v>0</v>
      </c>
      <c r="D154" s="10">
        <v>5</v>
      </c>
      <c r="E154" s="10">
        <v>1.8</v>
      </c>
      <c r="G154" s="7">
        <f t="shared" si="2"/>
        <v>4.372093023255815</v>
      </c>
    </row>
    <row r="155" spans="1:7" ht="12.75">
      <c r="A155" s="10">
        <v>38.49</v>
      </c>
      <c r="B155" s="10">
        <v>12</v>
      </c>
      <c r="C155" s="10">
        <v>23.49</v>
      </c>
      <c r="D155" s="10">
        <v>3</v>
      </c>
      <c r="E155" s="10">
        <v>0</v>
      </c>
      <c r="G155" s="7">
        <f t="shared" si="2"/>
        <v>8.951162790697676</v>
      </c>
    </row>
    <row r="156" spans="1:7" ht="12.75">
      <c r="A156" s="10">
        <v>9.3</v>
      </c>
      <c r="B156" s="10">
        <v>9.3</v>
      </c>
      <c r="C156" s="10">
        <v>0</v>
      </c>
      <c r="D156" s="10">
        <v>0</v>
      </c>
      <c r="E156" s="10">
        <v>0</v>
      </c>
      <c r="G156" s="7">
        <f t="shared" si="2"/>
        <v>2.162790697674419</v>
      </c>
    </row>
    <row r="157" spans="1:7" ht="12.75">
      <c r="A157" s="10">
        <v>48.13722402346766</v>
      </c>
      <c r="B157" s="10">
        <v>12</v>
      </c>
      <c r="C157" s="10">
        <v>33.13722402346766</v>
      </c>
      <c r="D157" s="10">
        <v>3</v>
      </c>
      <c r="E157" s="10">
        <v>0</v>
      </c>
      <c r="G157" s="7">
        <f t="shared" si="2"/>
        <v>11.194703261271549</v>
      </c>
    </row>
    <row r="158" spans="1:7" ht="12.75">
      <c r="A158" s="10">
        <v>0</v>
      </c>
      <c r="B158" s="10">
        <v>0</v>
      </c>
      <c r="C158" s="10">
        <v>0</v>
      </c>
      <c r="D158" s="10">
        <v>0</v>
      </c>
      <c r="E158" s="10">
        <v>0</v>
      </c>
      <c r="G158" s="7">
        <f t="shared" si="2"/>
        <v>0</v>
      </c>
    </row>
    <row r="159" spans="1:7" ht="12.75">
      <c r="A159" s="10">
        <v>26.51712559827083</v>
      </c>
      <c r="B159" s="10">
        <v>12</v>
      </c>
      <c r="C159" s="10">
        <v>14.517125598270828</v>
      </c>
      <c r="D159" s="10">
        <v>0</v>
      </c>
      <c r="E159" s="10">
        <v>0</v>
      </c>
      <c r="G159" s="7">
        <f t="shared" si="2"/>
        <v>6.166773394946706</v>
      </c>
    </row>
    <row r="160" spans="1:7" ht="12.75">
      <c r="A160" s="10">
        <v>7</v>
      </c>
      <c r="B160" s="10">
        <v>7</v>
      </c>
      <c r="C160" s="10">
        <v>0</v>
      </c>
      <c r="D160" s="10">
        <v>0</v>
      </c>
      <c r="E160" s="10">
        <v>0</v>
      </c>
      <c r="G160" s="7">
        <f t="shared" si="2"/>
        <v>1.6279069767441863</v>
      </c>
    </row>
    <row r="161" spans="1:7" ht="12.75">
      <c r="A161" s="10">
        <v>23.348792777243006</v>
      </c>
      <c r="B161" s="10">
        <v>10</v>
      </c>
      <c r="C161" s="10">
        <v>11.348792777243007</v>
      </c>
      <c r="D161" s="10">
        <v>2</v>
      </c>
      <c r="E161" s="10">
        <v>0</v>
      </c>
      <c r="G161" s="7">
        <f t="shared" si="2"/>
        <v>5.429951808661164</v>
      </c>
    </row>
    <row r="162" spans="1:7" ht="12.75">
      <c r="A162" s="10">
        <v>20.20350956130483</v>
      </c>
      <c r="B162" s="10">
        <v>10.5</v>
      </c>
      <c r="C162" s="10">
        <v>9.70350956130483</v>
      </c>
      <c r="D162" s="10">
        <v>0</v>
      </c>
      <c r="E162" s="10">
        <v>0</v>
      </c>
      <c r="G162" s="7">
        <f t="shared" si="2"/>
        <v>4.698490595652286</v>
      </c>
    </row>
    <row r="163" spans="1:7" ht="12.75">
      <c r="A163" s="10">
        <v>34.06401445353301</v>
      </c>
      <c r="B163" s="10">
        <v>12</v>
      </c>
      <c r="C163" s="10">
        <v>15.464014453533014</v>
      </c>
      <c r="D163" s="10">
        <v>6</v>
      </c>
      <c r="E163" s="10">
        <v>0.6</v>
      </c>
      <c r="G163" s="7">
        <f t="shared" si="2"/>
        <v>7.921863826403026</v>
      </c>
    </row>
    <row r="164" spans="1:7" ht="12.75">
      <c r="A164" s="10">
        <v>13.1</v>
      </c>
      <c r="B164" s="10">
        <v>11.8</v>
      </c>
      <c r="C164" s="10">
        <v>0</v>
      </c>
      <c r="D164" s="10">
        <v>0</v>
      </c>
      <c r="E164" s="10">
        <v>1.3</v>
      </c>
      <c r="G164" s="7">
        <f t="shared" si="2"/>
        <v>3.0465116279069764</v>
      </c>
    </row>
    <row r="165" spans="1:7" ht="12.75">
      <c r="A165" s="10">
        <v>13</v>
      </c>
      <c r="B165" s="10">
        <v>11</v>
      </c>
      <c r="C165" s="10">
        <v>0</v>
      </c>
      <c r="D165" s="10">
        <v>2</v>
      </c>
      <c r="E165" s="10">
        <v>0</v>
      </c>
      <c r="G165" s="7">
        <f t="shared" si="2"/>
        <v>3.0232558139534884</v>
      </c>
    </row>
    <row r="166" spans="1:7" ht="12.75">
      <c r="A166" s="10">
        <v>34.45477422465049</v>
      </c>
      <c r="B166" s="10">
        <v>11.5</v>
      </c>
      <c r="C166" s="10">
        <v>19.95477422465049</v>
      </c>
      <c r="D166" s="10">
        <v>3</v>
      </c>
      <c r="E166" s="10">
        <v>0</v>
      </c>
      <c r="G166" s="7">
        <f t="shared" si="2"/>
        <v>8.012738191779183</v>
      </c>
    </row>
    <row r="167" spans="1:7" ht="12.75">
      <c r="A167" s="10">
        <v>56</v>
      </c>
      <c r="B167" s="10">
        <v>12</v>
      </c>
      <c r="C167" s="10">
        <v>44</v>
      </c>
      <c r="D167" s="10">
        <v>0</v>
      </c>
      <c r="E167" s="10">
        <v>0</v>
      </c>
      <c r="G167" s="7">
        <f t="shared" si="2"/>
        <v>13.02325581395349</v>
      </c>
    </row>
    <row r="168" spans="1:7" ht="12.75">
      <c r="A168" s="10">
        <v>24</v>
      </c>
      <c r="B168" s="10">
        <v>0</v>
      </c>
      <c r="C168" s="10">
        <v>22</v>
      </c>
      <c r="D168" s="10">
        <v>0</v>
      </c>
      <c r="E168" s="10">
        <v>2</v>
      </c>
      <c r="G168" s="7">
        <f t="shared" si="2"/>
        <v>5.5813953488372094</v>
      </c>
    </row>
    <row r="169" spans="1:7" ht="12.75">
      <c r="A169" s="10">
        <v>13.867</v>
      </c>
      <c r="B169" s="10">
        <v>8</v>
      </c>
      <c r="C169" s="10">
        <v>5.867</v>
      </c>
      <c r="D169" s="10">
        <v>0</v>
      </c>
      <c r="E169" s="10">
        <v>0</v>
      </c>
      <c r="G169" s="7">
        <f t="shared" si="2"/>
        <v>3.224883720930233</v>
      </c>
    </row>
    <row r="170" spans="1:7" ht="12.75">
      <c r="A170" s="10">
        <v>35.05910915547319</v>
      </c>
      <c r="B170" s="10">
        <v>11.8</v>
      </c>
      <c r="C170" s="10">
        <v>19.059109155473184</v>
      </c>
      <c r="D170" s="10">
        <v>3</v>
      </c>
      <c r="E170" s="10">
        <v>1.2</v>
      </c>
      <c r="G170" s="7">
        <f t="shared" si="2"/>
        <v>8.153281198947253</v>
      </c>
    </row>
    <row r="171" spans="1:7" ht="12.75">
      <c r="A171" s="10">
        <v>30.5</v>
      </c>
      <c r="B171" s="10">
        <v>5.5</v>
      </c>
      <c r="C171" s="10">
        <v>22</v>
      </c>
      <c r="D171" s="10">
        <v>3</v>
      </c>
      <c r="E171" s="10">
        <v>0</v>
      </c>
      <c r="G171" s="7">
        <f t="shared" si="2"/>
        <v>7.093023255813954</v>
      </c>
    </row>
    <row r="172" spans="1:7" ht="12.75">
      <c r="A172" s="10">
        <v>14</v>
      </c>
      <c r="B172" s="10">
        <v>12</v>
      </c>
      <c r="C172" s="10">
        <v>0</v>
      </c>
      <c r="D172" s="10">
        <v>0</v>
      </c>
      <c r="E172" s="10">
        <v>2</v>
      </c>
      <c r="G172" s="7">
        <f t="shared" si="2"/>
        <v>3.2558139534883725</v>
      </c>
    </row>
    <row r="173" spans="1:7" ht="12.75">
      <c r="A173" s="10">
        <v>35</v>
      </c>
      <c r="B173" s="10">
        <v>12</v>
      </c>
      <c r="C173" s="10">
        <v>22</v>
      </c>
      <c r="D173" s="10">
        <v>1</v>
      </c>
      <c r="E173" s="10">
        <v>0</v>
      </c>
      <c r="G173" s="7">
        <f t="shared" si="2"/>
        <v>8.13953488372093</v>
      </c>
    </row>
    <row r="174" spans="1:7" ht="12.75">
      <c r="A174" s="10">
        <v>36.8</v>
      </c>
      <c r="B174" s="10">
        <v>11.8</v>
      </c>
      <c r="C174" s="10">
        <v>22</v>
      </c>
      <c r="D174" s="10">
        <v>3</v>
      </c>
      <c r="E174" s="10">
        <v>0</v>
      </c>
      <c r="G174" s="7">
        <f t="shared" si="2"/>
        <v>8.55813953488372</v>
      </c>
    </row>
    <row r="175" spans="1:7" ht="12.75">
      <c r="A175" s="10">
        <v>12.2</v>
      </c>
      <c r="B175" s="10">
        <v>11.2</v>
      </c>
      <c r="C175" s="10">
        <v>0</v>
      </c>
      <c r="D175" s="10">
        <v>1</v>
      </c>
      <c r="E175" s="10">
        <v>0</v>
      </c>
      <c r="G175" s="7">
        <f t="shared" si="2"/>
        <v>2.837209302325581</v>
      </c>
    </row>
    <row r="176" spans="1:7" ht="12.75">
      <c r="A176" s="10">
        <v>57.97926645704308</v>
      </c>
      <c r="B176" s="10">
        <v>12</v>
      </c>
      <c r="C176" s="10">
        <v>45.97926645704308</v>
      </c>
      <c r="D176" s="10">
        <v>0</v>
      </c>
      <c r="E176" s="10">
        <v>0</v>
      </c>
      <c r="G176" s="7">
        <f t="shared" si="2"/>
        <v>13.483550338847227</v>
      </c>
    </row>
    <row r="177" spans="1:7" ht="12.75">
      <c r="A177" s="10">
        <v>11</v>
      </c>
      <c r="B177" s="10">
        <v>11</v>
      </c>
      <c r="C177" s="10">
        <v>0</v>
      </c>
      <c r="D177" s="10">
        <v>0</v>
      </c>
      <c r="E177" s="10">
        <v>0</v>
      </c>
      <c r="G177" s="7">
        <f t="shared" si="2"/>
        <v>2.558139534883721</v>
      </c>
    </row>
    <row r="178" spans="1:7" ht="12.75">
      <c r="A178" s="10">
        <v>30.84454656862745</v>
      </c>
      <c r="B178" s="10">
        <v>11.4</v>
      </c>
      <c r="C178" s="10">
        <v>18.444546568627448</v>
      </c>
      <c r="D178" s="10">
        <v>1</v>
      </c>
      <c r="E178" s="10">
        <v>0</v>
      </c>
      <c r="G178" s="7">
        <f t="shared" si="2"/>
        <v>7.173150364797082</v>
      </c>
    </row>
    <row r="179" spans="1:7" ht="12.75">
      <c r="A179" s="10">
        <v>10.256939352485189</v>
      </c>
      <c r="B179" s="10">
        <v>8</v>
      </c>
      <c r="C179" s="10">
        <v>1.2569393524851884</v>
      </c>
      <c r="D179" s="10">
        <v>1</v>
      </c>
      <c r="E179" s="10">
        <v>0</v>
      </c>
      <c r="G179" s="7">
        <f t="shared" si="2"/>
        <v>2.3853347331360903</v>
      </c>
    </row>
    <row r="180" spans="1:7" ht="12.75">
      <c r="A180" s="10">
        <v>37.5</v>
      </c>
      <c r="B180" s="10">
        <v>11.5</v>
      </c>
      <c r="C180" s="10">
        <v>22</v>
      </c>
      <c r="D180" s="10">
        <v>2</v>
      </c>
      <c r="E180" s="10">
        <v>2</v>
      </c>
      <c r="G180" s="7">
        <f t="shared" si="2"/>
        <v>8.720930232558139</v>
      </c>
    </row>
    <row r="181" spans="1:7" ht="12.75">
      <c r="A181" s="10">
        <v>10</v>
      </c>
      <c r="B181" s="10">
        <v>10</v>
      </c>
      <c r="C181" s="10">
        <v>0</v>
      </c>
      <c r="D181" s="10">
        <v>0</v>
      </c>
      <c r="E181" s="10">
        <v>0</v>
      </c>
      <c r="G181" s="7">
        <f t="shared" si="2"/>
        <v>2.3255813953488373</v>
      </c>
    </row>
    <row r="182" spans="1:7" ht="12.75">
      <c r="A182" s="10">
        <v>49.16012977794176</v>
      </c>
      <c r="B182" s="10">
        <v>12</v>
      </c>
      <c r="C182" s="10">
        <v>37.16012977794176</v>
      </c>
      <c r="D182" s="10">
        <v>0</v>
      </c>
      <c r="E182" s="10">
        <v>0</v>
      </c>
      <c r="G182" s="7">
        <f t="shared" si="2"/>
        <v>11.432588320451574</v>
      </c>
    </row>
    <row r="183" spans="1:7" ht="12.75">
      <c r="A183" s="10">
        <v>51.33858750192992</v>
      </c>
      <c r="B183" s="10">
        <v>11</v>
      </c>
      <c r="C183" s="10">
        <v>40.33858750192992</v>
      </c>
      <c r="D183" s="10">
        <v>0</v>
      </c>
      <c r="E183" s="10">
        <v>0</v>
      </c>
      <c r="G183" s="7">
        <f t="shared" si="2"/>
        <v>11.939206395797656</v>
      </c>
    </row>
    <row r="184" spans="1:7" ht="12.75">
      <c r="A184" s="10">
        <v>14.8</v>
      </c>
      <c r="B184" s="10">
        <v>11</v>
      </c>
      <c r="C184" s="10">
        <v>0</v>
      </c>
      <c r="D184" s="10">
        <v>3</v>
      </c>
      <c r="E184" s="10">
        <v>0.8</v>
      </c>
      <c r="G184" s="7">
        <f t="shared" si="2"/>
        <v>3.4418604651162794</v>
      </c>
    </row>
    <row r="185" spans="1:7" ht="12.75">
      <c r="A185" s="10">
        <v>1</v>
      </c>
      <c r="B185" s="10">
        <v>1</v>
      </c>
      <c r="C185" s="10">
        <v>0</v>
      </c>
      <c r="D185" s="10">
        <v>0</v>
      </c>
      <c r="E185" s="10">
        <v>0</v>
      </c>
      <c r="G185" s="7">
        <f t="shared" si="2"/>
        <v>0.23255813953488372</v>
      </c>
    </row>
    <row r="186" spans="1:7" ht="12.75">
      <c r="A186" s="10">
        <v>8</v>
      </c>
      <c r="B186" s="10">
        <v>6</v>
      </c>
      <c r="C186" s="10">
        <v>0</v>
      </c>
      <c r="D186" s="10">
        <v>0</v>
      </c>
      <c r="E186" s="10">
        <v>2</v>
      </c>
      <c r="G186" s="7">
        <f t="shared" si="2"/>
        <v>1.8604651162790697</v>
      </c>
    </row>
    <row r="187" spans="1:7" ht="12.75">
      <c r="A187" s="10">
        <v>33.6112995391705</v>
      </c>
      <c r="B187" s="10">
        <v>12</v>
      </c>
      <c r="C187" s="10">
        <v>21.611299539170503</v>
      </c>
      <c r="D187" s="10">
        <v>0</v>
      </c>
      <c r="E187" s="10">
        <v>0</v>
      </c>
      <c r="G187" s="7">
        <f t="shared" si="2"/>
        <v>7.8165812881791865</v>
      </c>
    </row>
    <row r="188" spans="1:7" ht="12.75">
      <c r="A188" s="10">
        <v>0</v>
      </c>
      <c r="B188" s="10">
        <v>0</v>
      </c>
      <c r="C188" s="10">
        <v>0</v>
      </c>
      <c r="D188" s="10">
        <v>0</v>
      </c>
      <c r="E188" s="10">
        <v>0</v>
      </c>
      <c r="G188" s="7">
        <f t="shared" si="2"/>
        <v>0</v>
      </c>
    </row>
    <row r="189" spans="1:7" ht="12.75">
      <c r="A189" s="10">
        <v>12.5</v>
      </c>
      <c r="B189" s="10">
        <v>11.5</v>
      </c>
      <c r="C189" s="10">
        <v>0</v>
      </c>
      <c r="D189" s="10">
        <v>1</v>
      </c>
      <c r="E189" s="10">
        <v>0</v>
      </c>
      <c r="G189" s="7">
        <f t="shared" si="2"/>
        <v>2.906976744186047</v>
      </c>
    </row>
    <row r="190" spans="1:7" ht="12.75">
      <c r="A190" s="10">
        <v>29.645508107089</v>
      </c>
      <c r="B190" s="10">
        <v>12</v>
      </c>
      <c r="C190" s="10">
        <v>12.045508107088997</v>
      </c>
      <c r="D190" s="10">
        <v>5</v>
      </c>
      <c r="E190" s="10">
        <v>0.6</v>
      </c>
      <c r="G190" s="7">
        <f t="shared" si="2"/>
        <v>6.89430421095093</v>
      </c>
    </row>
    <row r="191" spans="1:7" ht="12.75">
      <c r="A191" s="10">
        <v>36.825606291880774</v>
      </c>
      <c r="B191" s="10">
        <v>12</v>
      </c>
      <c r="C191" s="10">
        <v>22.82560629188077</v>
      </c>
      <c r="D191" s="10">
        <v>2</v>
      </c>
      <c r="E191" s="10">
        <v>0</v>
      </c>
      <c r="G191" s="7">
        <f t="shared" si="2"/>
        <v>8.564094486483901</v>
      </c>
    </row>
    <row r="192" spans="1:7" ht="12.75">
      <c r="A192" s="10">
        <v>0</v>
      </c>
      <c r="B192" s="10">
        <v>0</v>
      </c>
      <c r="C192" s="10">
        <v>0</v>
      </c>
      <c r="D192" s="10">
        <v>0</v>
      </c>
      <c r="E192" s="10">
        <v>0</v>
      </c>
      <c r="G192" s="7">
        <f t="shared" si="2"/>
        <v>0</v>
      </c>
    </row>
    <row r="193" spans="1:7" ht="12.75">
      <c r="A193" s="10">
        <v>18.094958471860735</v>
      </c>
      <c r="B193" s="10">
        <v>12</v>
      </c>
      <c r="C193" s="10">
        <v>3.0949584718607372</v>
      </c>
      <c r="D193" s="10">
        <v>3</v>
      </c>
      <c r="E193" s="10">
        <v>0</v>
      </c>
      <c r="G193" s="7">
        <f t="shared" si="2"/>
        <v>4.208129877176916</v>
      </c>
    </row>
    <row r="194" spans="1:7" ht="12.75">
      <c r="A194" s="10">
        <v>35</v>
      </c>
      <c r="B194" s="10">
        <v>12</v>
      </c>
      <c r="C194" s="10">
        <v>22</v>
      </c>
      <c r="D194" s="10">
        <v>1</v>
      </c>
      <c r="E194" s="10">
        <v>0</v>
      </c>
      <c r="G194" s="7">
        <f t="shared" si="2"/>
        <v>8.13953488372093</v>
      </c>
    </row>
    <row r="195" spans="1:7" ht="12.75">
      <c r="A195" s="10">
        <v>13.8</v>
      </c>
      <c r="B195" s="10">
        <v>11.8</v>
      </c>
      <c r="C195" s="10">
        <v>0</v>
      </c>
      <c r="D195" s="10">
        <v>2</v>
      </c>
      <c r="E195" s="10">
        <v>0</v>
      </c>
      <c r="G195" s="7">
        <f aca="true" t="shared" si="3" ref="G195:G257">A195/86*20</f>
        <v>3.2093023255813957</v>
      </c>
    </row>
    <row r="196" spans="1:7" ht="12.75">
      <c r="A196" s="10">
        <v>0</v>
      </c>
      <c r="B196" s="10">
        <v>0</v>
      </c>
      <c r="C196" s="10">
        <v>0</v>
      </c>
      <c r="D196" s="10">
        <v>0</v>
      </c>
      <c r="E196" s="10">
        <v>0</v>
      </c>
      <c r="G196" s="7">
        <f t="shared" si="3"/>
        <v>0</v>
      </c>
    </row>
    <row r="197" spans="1:7" ht="12.75">
      <c r="A197" s="10">
        <v>37</v>
      </c>
      <c r="B197" s="10">
        <v>12</v>
      </c>
      <c r="C197" s="10">
        <v>22</v>
      </c>
      <c r="D197" s="10">
        <v>3</v>
      </c>
      <c r="E197" s="10">
        <v>0</v>
      </c>
      <c r="G197" s="7">
        <f t="shared" si="3"/>
        <v>8.604651162790697</v>
      </c>
    </row>
    <row r="198" spans="1:7" ht="12.75">
      <c r="A198" s="10">
        <v>36</v>
      </c>
      <c r="B198" s="10">
        <v>12</v>
      </c>
      <c r="C198" s="10">
        <v>22</v>
      </c>
      <c r="D198" s="10">
        <v>2</v>
      </c>
      <c r="E198" s="10">
        <v>0</v>
      </c>
      <c r="G198" s="7">
        <f t="shared" si="3"/>
        <v>8.372093023255815</v>
      </c>
    </row>
    <row r="199" spans="1:7" ht="12.75">
      <c r="A199" s="10">
        <v>8</v>
      </c>
      <c r="B199" s="10">
        <v>8</v>
      </c>
      <c r="C199" s="10">
        <v>0</v>
      </c>
      <c r="D199" s="10">
        <v>0</v>
      </c>
      <c r="E199" s="10">
        <v>0</v>
      </c>
      <c r="G199" s="7">
        <f t="shared" si="3"/>
        <v>1.8604651162790697</v>
      </c>
    </row>
    <row r="200" spans="1:7" ht="12.75">
      <c r="A200" s="10">
        <v>39.470331797235026</v>
      </c>
      <c r="B200" s="10">
        <v>11</v>
      </c>
      <c r="C200" s="10">
        <v>28.470331797235026</v>
      </c>
      <c r="D200" s="10">
        <v>0</v>
      </c>
      <c r="E200" s="10">
        <v>0</v>
      </c>
      <c r="G200" s="7">
        <f t="shared" si="3"/>
        <v>9.17914692958954</v>
      </c>
    </row>
    <row r="201" spans="1:7" ht="12.75">
      <c r="A201" s="10">
        <v>13</v>
      </c>
      <c r="B201" s="10">
        <v>12</v>
      </c>
      <c r="C201" s="10">
        <v>0</v>
      </c>
      <c r="D201" s="10">
        <v>1</v>
      </c>
      <c r="E201" s="10">
        <v>0</v>
      </c>
      <c r="G201" s="7">
        <f t="shared" si="3"/>
        <v>3.0232558139534884</v>
      </c>
    </row>
    <row r="202" spans="1:7" ht="12.75">
      <c r="A202" s="10">
        <v>24.262066365007563</v>
      </c>
      <c r="B202" s="10">
        <v>11.8</v>
      </c>
      <c r="C202" s="10">
        <v>11.46206636500756</v>
      </c>
      <c r="D202" s="10">
        <v>1</v>
      </c>
      <c r="E202" s="10">
        <v>0</v>
      </c>
      <c r="G202" s="7">
        <f t="shared" si="3"/>
        <v>5.6423410151180375</v>
      </c>
    </row>
    <row r="203" spans="1:7" ht="12.75">
      <c r="A203" s="10">
        <v>16.9</v>
      </c>
      <c r="B203" s="10">
        <v>11.9</v>
      </c>
      <c r="C203" s="10">
        <v>0</v>
      </c>
      <c r="D203" s="10">
        <v>5</v>
      </c>
      <c r="E203" s="10">
        <v>0</v>
      </c>
      <c r="G203" s="7">
        <f t="shared" si="3"/>
        <v>3.9302325581395348</v>
      </c>
    </row>
    <row r="204" spans="1:7" ht="12.75">
      <c r="A204" s="10">
        <v>27.08589826141278</v>
      </c>
      <c r="B204" s="10">
        <v>12</v>
      </c>
      <c r="C204" s="10">
        <v>9.085898261412781</v>
      </c>
      <c r="D204" s="10">
        <v>6</v>
      </c>
      <c r="E204" s="10">
        <v>0</v>
      </c>
      <c r="G204" s="7">
        <f t="shared" si="3"/>
        <v>6.299046107305298</v>
      </c>
    </row>
    <row r="205" spans="1:7" ht="12.75">
      <c r="A205" s="10">
        <v>18.536604464178584</v>
      </c>
      <c r="B205" s="10">
        <v>11.5</v>
      </c>
      <c r="C205" s="10">
        <v>5.436604464178584</v>
      </c>
      <c r="D205" s="10">
        <v>1</v>
      </c>
      <c r="E205" s="10">
        <v>0.6</v>
      </c>
      <c r="G205" s="7">
        <f t="shared" si="3"/>
        <v>4.3108382474833915</v>
      </c>
    </row>
    <row r="206" spans="1:7" ht="12.75">
      <c r="A206" s="10">
        <v>25.264290952601527</v>
      </c>
      <c r="B206" s="10">
        <v>11.9</v>
      </c>
      <c r="C206" s="10">
        <v>13.364290952601529</v>
      </c>
      <c r="D206" s="10">
        <v>0</v>
      </c>
      <c r="E206" s="10">
        <v>0</v>
      </c>
      <c r="G206" s="7">
        <f t="shared" si="3"/>
        <v>5.875416500605006</v>
      </c>
    </row>
    <row r="207" spans="1:7" ht="12.75">
      <c r="A207" s="10">
        <v>15.3</v>
      </c>
      <c r="B207" s="10">
        <v>11.8</v>
      </c>
      <c r="C207" s="10">
        <v>0</v>
      </c>
      <c r="D207" s="10">
        <v>3</v>
      </c>
      <c r="E207" s="10">
        <v>0.5</v>
      </c>
      <c r="G207" s="7">
        <f t="shared" si="3"/>
        <v>3.5581395348837215</v>
      </c>
    </row>
    <row r="208" spans="1:7" ht="12.75">
      <c r="A208" s="10">
        <v>1</v>
      </c>
      <c r="B208" s="10">
        <v>0</v>
      </c>
      <c r="C208" s="10">
        <v>0</v>
      </c>
      <c r="D208" s="10">
        <v>0</v>
      </c>
      <c r="E208" s="10">
        <v>1</v>
      </c>
      <c r="G208" s="7">
        <f t="shared" si="3"/>
        <v>0.23255813953488372</v>
      </c>
    </row>
    <row r="209" spans="1:7" ht="12.75">
      <c r="A209" s="10">
        <v>13</v>
      </c>
      <c r="B209" s="10">
        <v>12</v>
      </c>
      <c r="C209" s="10">
        <v>0</v>
      </c>
      <c r="D209" s="10">
        <v>1</v>
      </c>
      <c r="E209" s="10">
        <v>0</v>
      </c>
      <c r="G209" s="7">
        <f t="shared" si="3"/>
        <v>3.0232558139534884</v>
      </c>
    </row>
    <row r="210" spans="1:7" ht="12.75">
      <c r="A210" s="10">
        <v>5</v>
      </c>
      <c r="B210" s="10">
        <v>5</v>
      </c>
      <c r="C210" s="10">
        <v>0</v>
      </c>
      <c r="D210" s="10">
        <v>0</v>
      </c>
      <c r="E210" s="10">
        <v>0</v>
      </c>
      <c r="G210" s="7">
        <f t="shared" si="3"/>
        <v>1.1627906976744187</v>
      </c>
    </row>
    <row r="211" spans="1:7" ht="12.75">
      <c r="A211" s="10">
        <v>8.5</v>
      </c>
      <c r="B211" s="10">
        <v>8.5</v>
      </c>
      <c r="C211" s="10">
        <v>0</v>
      </c>
      <c r="D211" s="10">
        <v>0</v>
      </c>
      <c r="E211" s="10">
        <v>0</v>
      </c>
      <c r="G211" s="7">
        <f t="shared" si="3"/>
        <v>1.9767441860465116</v>
      </c>
    </row>
    <row r="212" spans="1:7" ht="12.75">
      <c r="A212" s="10">
        <v>5</v>
      </c>
      <c r="B212" s="10">
        <v>3</v>
      </c>
      <c r="C212" s="10">
        <v>0</v>
      </c>
      <c r="D212" s="10">
        <v>0</v>
      </c>
      <c r="E212" s="10">
        <v>2</v>
      </c>
      <c r="G212" s="7">
        <f t="shared" si="3"/>
        <v>1.1627906976744187</v>
      </c>
    </row>
    <row r="213" spans="1:7" ht="12.75">
      <c r="A213" s="10">
        <v>47.58194458369594</v>
      </c>
      <c r="B213" s="10">
        <v>11.5</v>
      </c>
      <c r="C213" s="10">
        <v>36.08194458369594</v>
      </c>
      <c r="D213" s="10">
        <v>0</v>
      </c>
      <c r="E213" s="10">
        <v>0</v>
      </c>
      <c r="G213" s="7">
        <f t="shared" si="3"/>
        <v>11.065568507836264</v>
      </c>
    </row>
    <row r="214" spans="1:7" ht="12.75">
      <c r="A214" s="10">
        <v>11</v>
      </c>
      <c r="B214" s="10">
        <v>9</v>
      </c>
      <c r="C214" s="10">
        <v>0</v>
      </c>
      <c r="D214" s="10">
        <v>2</v>
      </c>
      <c r="E214" s="10">
        <v>0</v>
      </c>
      <c r="G214" s="7">
        <f t="shared" si="3"/>
        <v>2.558139534883721</v>
      </c>
    </row>
    <row r="215" spans="1:7" ht="12.75">
      <c r="A215" s="10">
        <v>0</v>
      </c>
      <c r="B215" s="10">
        <v>0</v>
      </c>
      <c r="C215" s="10">
        <v>0</v>
      </c>
      <c r="D215" s="10">
        <v>0</v>
      </c>
      <c r="E215" s="10">
        <v>0</v>
      </c>
      <c r="G215" s="7">
        <f t="shared" si="3"/>
        <v>0</v>
      </c>
    </row>
    <row r="216" spans="1:7" ht="12.75">
      <c r="A216" s="10">
        <v>14</v>
      </c>
      <c r="B216" s="10">
        <v>11</v>
      </c>
      <c r="C216" s="10">
        <v>0</v>
      </c>
      <c r="D216" s="10">
        <v>3</v>
      </c>
      <c r="E216" s="10">
        <v>0</v>
      </c>
      <c r="G216" s="7">
        <f t="shared" si="3"/>
        <v>3.2558139534883725</v>
      </c>
    </row>
    <row r="217" spans="1:7" ht="12.75">
      <c r="A217" s="10">
        <v>26.706230050159597</v>
      </c>
      <c r="B217" s="10">
        <v>12</v>
      </c>
      <c r="C217" s="10">
        <v>14.706230050159597</v>
      </c>
      <c r="D217" s="10">
        <v>0</v>
      </c>
      <c r="E217" s="10">
        <v>0</v>
      </c>
      <c r="G217" s="7">
        <f t="shared" si="3"/>
        <v>6.210751174455719</v>
      </c>
    </row>
    <row r="218" spans="1:7" ht="12.75">
      <c r="A218" s="10">
        <v>6</v>
      </c>
      <c r="B218" s="10">
        <v>6</v>
      </c>
      <c r="C218" s="10">
        <v>0</v>
      </c>
      <c r="D218" s="10">
        <v>0</v>
      </c>
      <c r="E218" s="10">
        <v>0</v>
      </c>
      <c r="G218" s="7">
        <f t="shared" si="3"/>
        <v>1.3953488372093024</v>
      </c>
    </row>
    <row r="219" spans="1:7" ht="12.75">
      <c r="A219" s="10">
        <v>10.833393548387107</v>
      </c>
      <c r="B219" s="10">
        <v>0.5</v>
      </c>
      <c r="C219" s="10">
        <v>9.333393548387107</v>
      </c>
      <c r="D219" s="10">
        <v>1</v>
      </c>
      <c r="E219" s="10">
        <v>0</v>
      </c>
      <c r="G219" s="7">
        <f t="shared" si="3"/>
        <v>2.5193938484621183</v>
      </c>
    </row>
    <row r="220" spans="1:7" ht="12.75">
      <c r="A220" s="10">
        <v>33.19775177920499</v>
      </c>
      <c r="B220" s="10">
        <v>10.5</v>
      </c>
      <c r="C220" s="10">
        <v>16.697751779204992</v>
      </c>
      <c r="D220" s="10">
        <v>6</v>
      </c>
      <c r="E220" s="10">
        <v>0</v>
      </c>
      <c r="G220" s="7">
        <f t="shared" si="3"/>
        <v>7.720407390512789</v>
      </c>
    </row>
    <row r="221" spans="1:7" ht="12.75">
      <c r="A221" s="10">
        <v>13.798420413122711</v>
      </c>
      <c r="B221" s="10">
        <v>9.6</v>
      </c>
      <c r="C221" s="10">
        <v>3.1984204131227116</v>
      </c>
      <c r="D221" s="10">
        <v>1</v>
      </c>
      <c r="E221" s="10">
        <v>0</v>
      </c>
      <c r="G221" s="7">
        <f t="shared" si="3"/>
        <v>3.208934979795979</v>
      </c>
    </row>
    <row r="222" spans="1:7" ht="12.75">
      <c r="A222" s="10">
        <v>14</v>
      </c>
      <c r="B222" s="10">
        <v>11</v>
      </c>
      <c r="C222" s="10">
        <v>0</v>
      </c>
      <c r="D222" s="10">
        <v>3</v>
      </c>
      <c r="E222" s="10">
        <v>0</v>
      </c>
      <c r="G222" s="7">
        <f t="shared" si="3"/>
        <v>3.2558139534883725</v>
      </c>
    </row>
    <row r="223" spans="1:7" ht="12.75">
      <c r="A223" s="10">
        <v>3</v>
      </c>
      <c r="B223" s="10">
        <v>3</v>
      </c>
      <c r="C223" s="10">
        <v>0</v>
      </c>
      <c r="D223" s="10">
        <v>0</v>
      </c>
      <c r="E223" s="10">
        <v>0</v>
      </c>
      <c r="G223" s="7">
        <f t="shared" si="3"/>
        <v>0.6976744186046512</v>
      </c>
    </row>
    <row r="224" spans="1:7" ht="12.75">
      <c r="A224" s="10">
        <v>21.031213248529948</v>
      </c>
      <c r="B224" s="10">
        <v>10.5</v>
      </c>
      <c r="C224" s="10">
        <v>4.531213248529947</v>
      </c>
      <c r="D224" s="10">
        <v>4</v>
      </c>
      <c r="E224" s="10">
        <v>2</v>
      </c>
      <c r="G224" s="7">
        <f t="shared" si="3"/>
        <v>4.890979825239523</v>
      </c>
    </row>
    <row r="225" spans="1:7" ht="12.75">
      <c r="A225" s="10">
        <v>14.8</v>
      </c>
      <c r="B225" s="10">
        <v>11.4</v>
      </c>
      <c r="C225" s="10">
        <v>0</v>
      </c>
      <c r="D225" s="10">
        <v>3</v>
      </c>
      <c r="E225" s="10">
        <v>0.4</v>
      </c>
      <c r="G225" s="7">
        <f t="shared" si="3"/>
        <v>3.4418604651162794</v>
      </c>
    </row>
    <row r="226" spans="1:7" ht="12.75">
      <c r="A226" s="10">
        <v>0</v>
      </c>
      <c r="B226" s="10">
        <v>0</v>
      </c>
      <c r="C226" s="10">
        <v>0</v>
      </c>
      <c r="D226" s="10">
        <v>0</v>
      </c>
      <c r="E226" s="10">
        <v>0</v>
      </c>
      <c r="G226" s="7">
        <f t="shared" si="3"/>
        <v>0</v>
      </c>
    </row>
    <row r="227" spans="1:7" ht="12.75">
      <c r="A227" s="10">
        <v>5.1</v>
      </c>
      <c r="B227" s="10">
        <v>5.1</v>
      </c>
      <c r="C227" s="10">
        <v>0</v>
      </c>
      <c r="D227" s="10">
        <v>0</v>
      </c>
      <c r="E227" s="10">
        <v>0</v>
      </c>
      <c r="G227" s="7">
        <f t="shared" si="3"/>
        <v>1.1860465116279069</v>
      </c>
    </row>
    <row r="228" spans="1:7" ht="12.75">
      <c r="A228" s="10">
        <v>0</v>
      </c>
      <c r="B228" s="10">
        <v>0</v>
      </c>
      <c r="C228" s="10">
        <v>0</v>
      </c>
      <c r="D228" s="10">
        <v>0</v>
      </c>
      <c r="E228" s="10">
        <v>0</v>
      </c>
      <c r="G228" s="7">
        <f t="shared" si="3"/>
        <v>0</v>
      </c>
    </row>
    <row r="229" spans="1:7" ht="12.75">
      <c r="A229" s="10">
        <v>0</v>
      </c>
      <c r="B229" s="10">
        <v>0</v>
      </c>
      <c r="C229" s="10">
        <v>0</v>
      </c>
      <c r="D229" s="10">
        <v>0</v>
      </c>
      <c r="E229" s="10">
        <v>0</v>
      </c>
      <c r="G229" s="7">
        <f t="shared" si="3"/>
        <v>0</v>
      </c>
    </row>
    <row r="230" spans="1:7" ht="12.75">
      <c r="A230" s="10">
        <v>13</v>
      </c>
      <c r="B230" s="10">
        <v>12</v>
      </c>
      <c r="C230" s="10">
        <v>0</v>
      </c>
      <c r="D230" s="10">
        <v>1</v>
      </c>
      <c r="E230" s="10">
        <v>0</v>
      </c>
      <c r="G230" s="7">
        <f t="shared" si="3"/>
        <v>3.0232558139534884</v>
      </c>
    </row>
    <row r="231" spans="1:7" ht="12.75">
      <c r="A231" s="10">
        <v>11.4</v>
      </c>
      <c r="B231" s="10">
        <v>11.4</v>
      </c>
      <c r="C231" s="10">
        <v>0</v>
      </c>
      <c r="D231" s="10">
        <v>0</v>
      </c>
      <c r="E231" s="10">
        <v>0</v>
      </c>
      <c r="G231" s="7">
        <f t="shared" si="3"/>
        <v>2.6511627906976742</v>
      </c>
    </row>
    <row r="232" spans="1:7" ht="12.75">
      <c r="A232" s="10">
        <v>6</v>
      </c>
      <c r="B232" s="10">
        <v>6</v>
      </c>
      <c r="C232" s="10">
        <v>0</v>
      </c>
      <c r="D232" s="10">
        <v>0</v>
      </c>
      <c r="E232" s="10">
        <v>0</v>
      </c>
      <c r="G232" s="7">
        <f t="shared" si="3"/>
        <v>1.3953488372093024</v>
      </c>
    </row>
    <row r="233" spans="1:7" ht="12.75">
      <c r="A233" s="10">
        <v>29.37071688942891</v>
      </c>
      <c r="B233" s="10">
        <v>11.8</v>
      </c>
      <c r="C233" s="10">
        <v>11.570716889428908</v>
      </c>
      <c r="D233" s="10">
        <v>5</v>
      </c>
      <c r="E233" s="10">
        <v>1</v>
      </c>
      <c r="G233" s="7">
        <f t="shared" si="3"/>
        <v>6.830399276611374</v>
      </c>
    </row>
    <row r="234" spans="1:7" ht="12.75">
      <c r="A234" s="10">
        <v>23.571721034870635</v>
      </c>
      <c r="B234" s="10">
        <v>9</v>
      </c>
      <c r="C234" s="10">
        <v>14.571721034870636</v>
      </c>
      <c r="D234" s="10">
        <v>0</v>
      </c>
      <c r="E234" s="10">
        <v>0</v>
      </c>
      <c r="G234" s="7">
        <f t="shared" si="3"/>
        <v>5.481795589504799</v>
      </c>
    </row>
    <row r="235" spans="1:7" ht="12.75">
      <c r="A235" s="10">
        <v>12.8</v>
      </c>
      <c r="B235" s="10">
        <v>12</v>
      </c>
      <c r="C235" s="10">
        <v>0</v>
      </c>
      <c r="D235" s="10">
        <v>0</v>
      </c>
      <c r="E235" s="10">
        <v>0.8</v>
      </c>
      <c r="G235" s="7">
        <f t="shared" si="3"/>
        <v>2.9767441860465116</v>
      </c>
    </row>
    <row r="236" spans="1:7" ht="12.75">
      <c r="A236" s="10">
        <v>13.256554947560453</v>
      </c>
      <c r="B236" s="10">
        <v>8</v>
      </c>
      <c r="C236" s="10">
        <v>2.256554947560452</v>
      </c>
      <c r="D236" s="10">
        <v>3</v>
      </c>
      <c r="E236" s="10">
        <v>0</v>
      </c>
      <c r="G236" s="7">
        <f t="shared" si="3"/>
        <v>3.0829197552466168</v>
      </c>
    </row>
    <row r="237" spans="1:7" ht="12.75">
      <c r="A237" s="10">
        <v>0</v>
      </c>
      <c r="B237" s="10">
        <v>0</v>
      </c>
      <c r="C237" s="10">
        <v>0</v>
      </c>
      <c r="D237" s="10">
        <v>0</v>
      </c>
      <c r="E237" s="10">
        <v>0</v>
      </c>
      <c r="G237" s="7">
        <f t="shared" si="3"/>
        <v>0</v>
      </c>
    </row>
    <row r="238" spans="1:7" ht="12.75">
      <c r="A238" s="10">
        <v>23.13872274039894</v>
      </c>
      <c r="B238" s="10">
        <v>11.9</v>
      </c>
      <c r="C238" s="10">
        <v>10.238722740398938</v>
      </c>
      <c r="D238" s="10">
        <v>0</v>
      </c>
      <c r="E238" s="10">
        <v>1</v>
      </c>
      <c r="G238" s="7">
        <f t="shared" si="3"/>
        <v>5.381098311720684</v>
      </c>
    </row>
    <row r="239" spans="1:7" ht="12.75">
      <c r="A239" s="10">
        <v>4</v>
      </c>
      <c r="B239" s="10">
        <v>4</v>
      </c>
      <c r="C239" s="10">
        <v>0</v>
      </c>
      <c r="D239" s="10">
        <v>0</v>
      </c>
      <c r="E239" s="10">
        <v>0</v>
      </c>
      <c r="G239" s="7">
        <f t="shared" si="3"/>
        <v>0.9302325581395349</v>
      </c>
    </row>
    <row r="240" spans="1:7" ht="12.75">
      <c r="A240" s="10">
        <v>3.5</v>
      </c>
      <c r="B240" s="10">
        <v>3.5</v>
      </c>
      <c r="C240" s="10">
        <v>0</v>
      </c>
      <c r="D240" s="10">
        <v>0</v>
      </c>
      <c r="E240" s="10">
        <v>0</v>
      </c>
      <c r="G240" s="7">
        <f t="shared" si="3"/>
        <v>0.8139534883720931</v>
      </c>
    </row>
    <row r="241" spans="1:7" ht="12.75">
      <c r="A241" s="10">
        <v>12</v>
      </c>
      <c r="B241" s="10">
        <v>9.5</v>
      </c>
      <c r="C241" s="10">
        <v>0</v>
      </c>
      <c r="D241" s="10">
        <v>2</v>
      </c>
      <c r="E241" s="10">
        <v>0.5</v>
      </c>
      <c r="G241" s="7">
        <f t="shared" si="3"/>
        <v>2.7906976744186047</v>
      </c>
    </row>
    <row r="242" spans="1:7" ht="12.75">
      <c r="A242" s="10">
        <v>17.931253989968113</v>
      </c>
      <c r="B242" s="10">
        <v>12</v>
      </c>
      <c r="C242" s="10">
        <v>3.6312539899681116</v>
      </c>
      <c r="D242" s="10">
        <v>2</v>
      </c>
      <c r="E242" s="10">
        <v>0.3</v>
      </c>
      <c r="G242" s="7">
        <f t="shared" si="3"/>
        <v>4.170059067434445</v>
      </c>
    </row>
    <row r="243" spans="1:7" ht="12.75">
      <c r="A243" s="10">
        <v>11</v>
      </c>
      <c r="B243" s="10">
        <v>9</v>
      </c>
      <c r="C243" s="10">
        <v>0</v>
      </c>
      <c r="D243" s="10">
        <v>0</v>
      </c>
      <c r="E243" s="10">
        <v>2</v>
      </c>
      <c r="G243" s="7">
        <f t="shared" si="3"/>
        <v>2.558139534883721</v>
      </c>
    </row>
    <row r="244" spans="1:7" ht="12.75">
      <c r="A244" s="10">
        <v>3</v>
      </c>
      <c r="B244" s="10">
        <v>3</v>
      </c>
      <c r="C244" s="10">
        <v>0</v>
      </c>
      <c r="D244" s="10">
        <v>0</v>
      </c>
      <c r="E244" s="10">
        <v>0</v>
      </c>
      <c r="G244" s="7">
        <f t="shared" si="3"/>
        <v>0.6976744186046512</v>
      </c>
    </row>
    <row r="245" spans="1:7" ht="12.75">
      <c r="A245" s="10">
        <v>2</v>
      </c>
      <c r="B245" s="10">
        <v>0</v>
      </c>
      <c r="C245" s="10">
        <v>0</v>
      </c>
      <c r="D245" s="10">
        <v>0</v>
      </c>
      <c r="E245" s="10">
        <v>2</v>
      </c>
      <c r="G245" s="7">
        <f t="shared" si="3"/>
        <v>0.46511627906976744</v>
      </c>
    </row>
    <row r="246" spans="1:7" ht="12.75">
      <c r="A246" s="10">
        <v>10</v>
      </c>
      <c r="B246" s="10">
        <v>10</v>
      </c>
      <c r="C246" s="10">
        <v>0</v>
      </c>
      <c r="D246" s="10">
        <v>0</v>
      </c>
      <c r="E246" s="10">
        <v>0</v>
      </c>
      <c r="G246" s="7">
        <f t="shared" si="3"/>
        <v>2.3255813953488373</v>
      </c>
    </row>
    <row r="247" spans="1:7" ht="12.75">
      <c r="A247" s="10">
        <v>0</v>
      </c>
      <c r="B247" s="10">
        <v>0</v>
      </c>
      <c r="C247" s="10">
        <v>0</v>
      </c>
      <c r="D247" s="10">
        <v>0</v>
      </c>
      <c r="E247" s="10">
        <v>0</v>
      </c>
      <c r="G247" s="7">
        <f t="shared" si="3"/>
        <v>0</v>
      </c>
    </row>
    <row r="248" spans="1:7" ht="12.75">
      <c r="A248" s="10">
        <v>9</v>
      </c>
      <c r="B248" s="10">
        <v>9</v>
      </c>
      <c r="C248" s="10">
        <v>0</v>
      </c>
      <c r="D248" s="10">
        <v>0</v>
      </c>
      <c r="E248" s="10">
        <v>0</v>
      </c>
      <c r="G248" s="7">
        <f t="shared" si="3"/>
        <v>2.0930232558139537</v>
      </c>
    </row>
    <row r="249" spans="1:7" ht="12.75">
      <c r="A249" s="10">
        <v>0</v>
      </c>
      <c r="B249" s="10">
        <v>0</v>
      </c>
      <c r="C249" s="10">
        <v>0</v>
      </c>
      <c r="D249" s="10">
        <v>0</v>
      </c>
      <c r="E249" s="10">
        <v>0</v>
      </c>
      <c r="G249" s="7">
        <f t="shared" si="3"/>
        <v>0</v>
      </c>
    </row>
    <row r="250" spans="1:7" ht="12.75">
      <c r="A250" s="10">
        <v>10.7</v>
      </c>
      <c r="B250" s="10">
        <v>10.7</v>
      </c>
      <c r="C250" s="10">
        <v>0</v>
      </c>
      <c r="D250" s="10">
        <v>0</v>
      </c>
      <c r="E250" s="10">
        <v>0</v>
      </c>
      <c r="G250" s="7">
        <f t="shared" si="3"/>
        <v>2.488372093023256</v>
      </c>
    </row>
    <row r="251" spans="1:7" ht="12.75">
      <c r="A251" s="10">
        <v>10</v>
      </c>
      <c r="B251" s="10">
        <v>10</v>
      </c>
      <c r="C251" s="10">
        <v>0</v>
      </c>
      <c r="D251" s="10">
        <v>0</v>
      </c>
      <c r="E251" s="10">
        <v>0</v>
      </c>
      <c r="G251" s="7">
        <f t="shared" si="3"/>
        <v>2.3255813953488373</v>
      </c>
    </row>
    <row r="252" spans="1:7" ht="12.75">
      <c r="A252" s="10">
        <v>0</v>
      </c>
      <c r="B252" s="10">
        <v>0</v>
      </c>
      <c r="C252" s="10">
        <v>0</v>
      </c>
      <c r="D252" s="10">
        <v>0</v>
      </c>
      <c r="E252" s="10">
        <v>0</v>
      </c>
      <c r="G252" s="7">
        <f t="shared" si="3"/>
        <v>0</v>
      </c>
    </row>
    <row r="253" spans="1:7" ht="12.75">
      <c r="A253" s="10">
        <v>7</v>
      </c>
      <c r="B253" s="10">
        <v>7</v>
      </c>
      <c r="C253" s="10">
        <v>0</v>
      </c>
      <c r="D253" s="10">
        <v>0</v>
      </c>
      <c r="E253" s="10">
        <v>0</v>
      </c>
      <c r="G253" s="7">
        <f t="shared" si="3"/>
        <v>1.6279069767441863</v>
      </c>
    </row>
    <row r="254" spans="1:7" ht="12.75">
      <c r="A254" s="10">
        <v>0</v>
      </c>
      <c r="B254" s="10">
        <v>0</v>
      </c>
      <c r="C254" s="10">
        <v>0</v>
      </c>
      <c r="D254" s="10">
        <v>0</v>
      </c>
      <c r="E254" s="10">
        <v>0</v>
      </c>
      <c r="G254" s="7">
        <f t="shared" si="3"/>
        <v>0</v>
      </c>
    </row>
    <row r="255" spans="1:7" ht="12.75">
      <c r="A255" s="10">
        <v>2</v>
      </c>
      <c r="B255" s="10">
        <v>0</v>
      </c>
      <c r="C255" s="10">
        <v>0</v>
      </c>
      <c r="D255" s="10">
        <v>0</v>
      </c>
      <c r="E255" s="10">
        <v>2</v>
      </c>
      <c r="G255" s="7">
        <f t="shared" si="3"/>
        <v>0.46511627906976744</v>
      </c>
    </row>
    <row r="256" spans="1:7" ht="12.75">
      <c r="A256" s="10">
        <v>0</v>
      </c>
      <c r="B256" s="10">
        <v>0</v>
      </c>
      <c r="C256" s="10">
        <v>0</v>
      </c>
      <c r="D256" s="10">
        <v>0</v>
      </c>
      <c r="E256" s="10">
        <v>0</v>
      </c>
      <c r="G256" s="7">
        <f t="shared" si="3"/>
        <v>0</v>
      </c>
    </row>
    <row r="257" spans="1:7" ht="12.75">
      <c r="A257" s="10">
        <v>1</v>
      </c>
      <c r="B257" s="10">
        <v>0</v>
      </c>
      <c r="C257" s="10">
        <v>0</v>
      </c>
      <c r="D257" s="10">
        <v>1</v>
      </c>
      <c r="E257" s="10">
        <v>0</v>
      </c>
      <c r="G257" s="7">
        <f t="shared" si="3"/>
        <v>0.23255813953488372</v>
      </c>
    </row>
    <row r="259" spans="1:5" ht="12.75">
      <c r="A259" s="8">
        <f>AVERAGE(A2:A257)</f>
        <v>26.804397687138785</v>
      </c>
      <c r="B259" s="8">
        <f>AVERAGE(B2:B257)</f>
        <v>9.4013671875</v>
      </c>
      <c r="C259" s="8">
        <f>AVERAGE(C2:C257)</f>
        <v>14.648733624638783</v>
      </c>
      <c r="D259" s="8">
        <f>AVERAGE(D2:D257)</f>
        <v>2.171875</v>
      </c>
      <c r="E259" s="8">
        <f>AVERAGE(E2:E257)</f>
        <v>0.582421875</v>
      </c>
    </row>
    <row r="260" spans="1:5" ht="12.75">
      <c r="A260" s="8">
        <f>A259/86*100</f>
        <v>31.16790428737068</v>
      </c>
      <c r="B260" s="8">
        <f>B259/12*100</f>
        <v>78.3447265625</v>
      </c>
      <c r="C260" s="8">
        <f>C259/66*100</f>
        <v>22.1950509464224</v>
      </c>
      <c r="D260" s="8">
        <f>D259/6*100</f>
        <v>36.19791666666667</v>
      </c>
      <c r="E260" s="8">
        <f>E259/2*100</f>
        <v>29.12109375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9"/>
  <sheetViews>
    <sheetView workbookViewId="0" topLeftCell="B1">
      <selection activeCell="N5" sqref="N5"/>
    </sheetView>
  </sheetViews>
  <sheetFormatPr defaultColWidth="9.00390625" defaultRowHeight="12.75"/>
  <cols>
    <col min="1" max="1" width="9.125" style="5" customWidth="1"/>
    <col min="13" max="13" width="9.125" style="5" customWidth="1"/>
    <col min="14" max="14" width="18.00390625" style="15" customWidth="1"/>
    <col min="15" max="15" width="24.75390625" style="15" customWidth="1"/>
    <col min="16" max="16" width="22.75390625" style="5" customWidth="1"/>
  </cols>
  <sheetData>
    <row r="1" spans="1:16" ht="12.75">
      <c r="A1" s="5">
        <v>56.3</v>
      </c>
      <c r="C1" s="11" t="s">
        <v>425</v>
      </c>
      <c r="D1" s="6">
        <f>COUNTIF(A1:A256,"&gt;=0")-COUNTIF(A1:A256,"&gt;5")</f>
        <v>11</v>
      </c>
      <c r="M1" s="13" t="s">
        <v>52</v>
      </c>
      <c r="N1" s="13" t="s">
        <v>53</v>
      </c>
      <c r="O1" s="13" t="s">
        <v>355</v>
      </c>
      <c r="P1" s="13" t="s">
        <v>451</v>
      </c>
    </row>
    <row r="2" spans="1:16" ht="12.75">
      <c r="A2" s="5">
        <v>47.541</v>
      </c>
      <c r="C2" s="11" t="s">
        <v>426</v>
      </c>
      <c r="D2" s="6">
        <f>COUNTIF(A1:A256,"&gt;5")-COUNTIF(A1:A256,"&gt;10")</f>
        <v>14</v>
      </c>
      <c r="M2" s="5">
        <v>1</v>
      </c>
      <c r="N2" s="14" t="s">
        <v>96</v>
      </c>
      <c r="O2" s="14" t="s">
        <v>154</v>
      </c>
      <c r="P2" s="5">
        <v>56.3</v>
      </c>
    </row>
    <row r="3" spans="1:16" ht="12.75">
      <c r="A3" s="5">
        <v>39.712</v>
      </c>
      <c r="C3" s="11" t="s">
        <v>427</v>
      </c>
      <c r="D3" s="6">
        <f>COUNTIF(A1:A256,"&gt;10")-COUNTIF(A1:A256,"&gt;15")</f>
        <v>21</v>
      </c>
      <c r="M3" s="5">
        <v>5</v>
      </c>
      <c r="N3" s="14" t="s">
        <v>96</v>
      </c>
      <c r="O3" s="14" t="s">
        <v>158</v>
      </c>
      <c r="P3" s="5">
        <v>50.192</v>
      </c>
    </row>
    <row r="4" spans="1:16" ht="12.75">
      <c r="A4" s="5">
        <v>43.408</v>
      </c>
      <c r="C4" s="11" t="s">
        <v>428</v>
      </c>
      <c r="D4" s="6">
        <f>COUNTIF(A1:A256,"&gt;15")-COUNTIF(A1:A256,"&gt;20")</f>
        <v>41</v>
      </c>
      <c r="M4" s="5">
        <v>14</v>
      </c>
      <c r="N4" s="14" t="s">
        <v>96</v>
      </c>
      <c r="O4" s="14" t="s">
        <v>162</v>
      </c>
      <c r="P4" s="5">
        <v>49.136</v>
      </c>
    </row>
    <row r="5" spans="1:16" ht="12.75">
      <c r="A5" s="5">
        <v>50.192</v>
      </c>
      <c r="C5" s="11" t="s">
        <v>429</v>
      </c>
      <c r="D5" s="6">
        <f>COUNTIF(A1:A256,"&gt;20")-COUNTIF(A1:A256,"&gt;25")</f>
        <v>41</v>
      </c>
      <c r="M5" s="5">
        <v>48</v>
      </c>
      <c r="N5" s="14" t="s">
        <v>86</v>
      </c>
      <c r="O5" s="14" t="s">
        <v>188</v>
      </c>
      <c r="P5" s="5">
        <v>48.776</v>
      </c>
    </row>
    <row r="6" spans="1:16" ht="12.75">
      <c r="A6" s="5">
        <v>47.016</v>
      </c>
      <c r="C6" s="11" t="s">
        <v>430</v>
      </c>
      <c r="D6" s="6">
        <f>COUNTIF(A1:A256,"&gt;25")-COUNTIF(A1:A256,"&gt;30")</f>
        <v>40</v>
      </c>
      <c r="M6" s="5">
        <v>18</v>
      </c>
      <c r="N6" s="14" t="s">
        <v>135</v>
      </c>
      <c r="O6" s="14" t="s">
        <v>166</v>
      </c>
      <c r="P6" s="5">
        <v>48.481</v>
      </c>
    </row>
    <row r="7" spans="1:16" ht="12.75">
      <c r="A7" s="5">
        <v>44.115</v>
      </c>
      <c r="C7" s="11" t="s">
        <v>431</v>
      </c>
      <c r="D7" s="6">
        <f>COUNTIF(A1:A256,"&gt;30")-COUNTIF(A1:A256,"&gt;35")</f>
        <v>41</v>
      </c>
      <c r="M7" s="5">
        <v>2</v>
      </c>
      <c r="N7" s="14" t="s">
        <v>96</v>
      </c>
      <c r="O7" s="14" t="s">
        <v>155</v>
      </c>
      <c r="P7" s="5">
        <v>47.541</v>
      </c>
    </row>
    <row r="8" spans="1:16" ht="12.75">
      <c r="A8" s="5">
        <v>34.721</v>
      </c>
      <c r="C8" s="11" t="s">
        <v>432</v>
      </c>
      <c r="D8" s="6">
        <f>COUNTIF(A1:A256,"&gt;35")-COUNTIF(A1:A256,"&gt;40")</f>
        <v>24</v>
      </c>
      <c r="M8" s="5">
        <v>27</v>
      </c>
      <c r="N8" s="14" t="s">
        <v>150</v>
      </c>
      <c r="O8" s="14" t="s">
        <v>172</v>
      </c>
      <c r="P8" s="5">
        <v>47.043</v>
      </c>
    </row>
    <row r="9" spans="1:16" ht="12.75">
      <c r="A9" s="5">
        <v>40.529</v>
      </c>
      <c r="C9" s="11" t="s">
        <v>433</v>
      </c>
      <c r="D9" s="6">
        <f>COUNTIF(A1:A256,"&gt;40")-COUNTIF(A1:A256,"&gt;45")</f>
        <v>13</v>
      </c>
      <c r="M9" s="5">
        <v>6</v>
      </c>
      <c r="N9" s="14" t="s">
        <v>144</v>
      </c>
      <c r="O9" s="14" t="s">
        <v>343</v>
      </c>
      <c r="P9" s="5">
        <v>47.016</v>
      </c>
    </row>
    <row r="10" spans="1:16" ht="12.75">
      <c r="A10" s="5">
        <v>45.027</v>
      </c>
      <c r="C10" s="11" t="s">
        <v>434</v>
      </c>
      <c r="D10" s="6">
        <f>COUNTIF(A1:A256,"&gt;45")-COUNTIF(A1:A256,"&gt;50")</f>
        <v>8</v>
      </c>
      <c r="M10" s="5">
        <v>23</v>
      </c>
      <c r="N10" s="14" t="s">
        <v>111</v>
      </c>
      <c r="O10" s="14" t="s">
        <v>170</v>
      </c>
      <c r="P10" s="5">
        <v>45.797</v>
      </c>
    </row>
    <row r="11" spans="1:16" ht="12.75">
      <c r="A11" s="5">
        <v>44.214</v>
      </c>
      <c r="C11" s="11" t="s">
        <v>435</v>
      </c>
      <c r="D11" s="6">
        <f>COUNTIF(A1:A256,"&gt;50")-COUNTIF(A1:A256,"&gt;55")</f>
        <v>1</v>
      </c>
      <c r="M11" s="5">
        <v>10</v>
      </c>
      <c r="N11" s="14" t="s">
        <v>120</v>
      </c>
      <c r="O11" s="14" t="s">
        <v>327</v>
      </c>
      <c r="P11" s="5">
        <v>45.027</v>
      </c>
    </row>
    <row r="12" spans="1:16" ht="12.75">
      <c r="A12" s="5">
        <v>27.458</v>
      </c>
      <c r="C12" s="11" t="s">
        <v>436</v>
      </c>
      <c r="D12" s="6">
        <f>COUNTIF(A1:A256,"&gt;55")-COUNTIF(A1:A256,"&gt;60")</f>
        <v>1</v>
      </c>
      <c r="M12" s="5">
        <v>11</v>
      </c>
      <c r="N12" s="14" t="s">
        <v>144</v>
      </c>
      <c r="O12" s="14" t="s">
        <v>344</v>
      </c>
      <c r="P12" s="5">
        <v>44.214</v>
      </c>
    </row>
    <row r="13" spans="1:16" ht="12.75">
      <c r="A13" s="5">
        <v>35.5</v>
      </c>
      <c r="C13" s="5"/>
      <c r="D13" s="6"/>
      <c r="M13" s="5">
        <v>7</v>
      </c>
      <c r="N13" s="14" t="s">
        <v>100</v>
      </c>
      <c r="O13" s="14" t="s">
        <v>159</v>
      </c>
      <c r="P13" s="5">
        <v>44.115</v>
      </c>
    </row>
    <row r="14" spans="1:16" ht="12.75">
      <c r="A14" s="5">
        <v>49.136</v>
      </c>
      <c r="C14" s="5"/>
      <c r="D14" s="6">
        <f>SUM(D1:D12)</f>
        <v>256</v>
      </c>
      <c r="M14" s="5">
        <v>22</v>
      </c>
      <c r="N14" s="14" t="s">
        <v>111</v>
      </c>
      <c r="O14" s="14" t="s">
        <v>169</v>
      </c>
      <c r="P14" s="5">
        <v>43.569</v>
      </c>
    </row>
    <row r="15" spans="1:16" ht="12.75">
      <c r="A15" s="5">
        <v>37.564</v>
      </c>
      <c r="C15" s="5"/>
      <c r="D15" s="6"/>
      <c r="M15" s="5">
        <v>4</v>
      </c>
      <c r="N15" s="14" t="s">
        <v>135</v>
      </c>
      <c r="O15" s="14" t="s">
        <v>157</v>
      </c>
      <c r="P15" s="5">
        <v>43.408</v>
      </c>
    </row>
    <row r="16" spans="1:16" ht="12.75">
      <c r="A16" s="5">
        <v>30.621</v>
      </c>
      <c r="C16" s="5"/>
      <c r="D16" s="6"/>
      <c r="M16" s="5">
        <v>45</v>
      </c>
      <c r="N16" s="14" t="s">
        <v>150</v>
      </c>
      <c r="O16" s="14" t="s">
        <v>186</v>
      </c>
      <c r="P16" s="5">
        <v>42.435</v>
      </c>
    </row>
    <row r="17" spans="1:16" ht="12.75">
      <c r="A17" s="5">
        <v>29.501</v>
      </c>
      <c r="C17" s="5"/>
      <c r="D17" s="5"/>
      <c r="M17" s="5">
        <v>34</v>
      </c>
      <c r="N17" s="14" t="s">
        <v>86</v>
      </c>
      <c r="O17" s="14" t="s">
        <v>178</v>
      </c>
      <c r="P17" s="5">
        <v>41.874</v>
      </c>
    </row>
    <row r="18" spans="1:16" ht="12.75">
      <c r="A18" s="5">
        <v>48.481</v>
      </c>
      <c r="M18" s="5">
        <v>105</v>
      </c>
      <c r="N18" s="14" t="s">
        <v>86</v>
      </c>
      <c r="O18" s="14" t="s">
        <v>222</v>
      </c>
      <c r="P18" s="5">
        <v>41.616</v>
      </c>
    </row>
    <row r="19" spans="1:16" ht="12.75">
      <c r="A19" s="5">
        <v>37.745</v>
      </c>
      <c r="M19" s="5">
        <v>33</v>
      </c>
      <c r="N19" s="14" t="s">
        <v>141</v>
      </c>
      <c r="O19" s="14" t="s">
        <v>177</v>
      </c>
      <c r="P19" s="5">
        <v>40.858</v>
      </c>
    </row>
    <row r="20" spans="1:16" ht="12.75">
      <c r="A20" s="5">
        <v>37.602</v>
      </c>
      <c r="M20" s="5">
        <v>9</v>
      </c>
      <c r="N20" s="14" t="s">
        <v>105</v>
      </c>
      <c r="O20" s="14" t="s">
        <v>26</v>
      </c>
      <c r="P20" s="5">
        <v>40.529</v>
      </c>
    </row>
    <row r="21" spans="1:16" ht="12.75">
      <c r="A21" s="5">
        <v>32.959</v>
      </c>
      <c r="M21" s="5">
        <v>75</v>
      </c>
      <c r="N21" s="14" t="s">
        <v>93</v>
      </c>
      <c r="O21" s="14" t="s">
        <v>205</v>
      </c>
      <c r="P21" s="5">
        <v>40.26</v>
      </c>
    </row>
    <row r="22" spans="1:16" ht="12.75">
      <c r="A22" s="5">
        <v>43.569</v>
      </c>
      <c r="M22" s="5">
        <v>40</v>
      </c>
      <c r="N22" s="14" t="s">
        <v>148</v>
      </c>
      <c r="O22" s="14" t="s">
        <v>182</v>
      </c>
      <c r="P22" s="5">
        <v>40.156</v>
      </c>
    </row>
    <row r="23" spans="1:16" ht="12.75">
      <c r="A23" s="5">
        <v>45.797</v>
      </c>
      <c r="M23" s="5">
        <v>46</v>
      </c>
      <c r="N23" s="14" t="s">
        <v>111</v>
      </c>
      <c r="O23" s="14" t="s">
        <v>187</v>
      </c>
      <c r="P23" s="5">
        <v>40.031</v>
      </c>
    </row>
    <row r="24" spans="1:16" ht="12.75">
      <c r="A24" s="5">
        <v>32.135</v>
      </c>
      <c r="M24" s="5">
        <v>32</v>
      </c>
      <c r="N24" s="14" t="s">
        <v>144</v>
      </c>
      <c r="O24" s="14" t="s">
        <v>345</v>
      </c>
      <c r="P24" s="5">
        <v>40.002</v>
      </c>
    </row>
    <row r="25" spans="1:16" ht="12.75">
      <c r="A25" s="5">
        <v>39.712</v>
      </c>
      <c r="M25" s="5">
        <v>3</v>
      </c>
      <c r="N25" s="14" t="s">
        <v>135</v>
      </c>
      <c r="O25" s="14" t="s">
        <v>156</v>
      </c>
      <c r="P25" s="5">
        <v>39.712</v>
      </c>
    </row>
    <row r="26" spans="1:16" ht="12.75">
      <c r="A26" s="5">
        <v>32.58</v>
      </c>
      <c r="M26" s="5">
        <v>25</v>
      </c>
      <c r="N26" s="14" t="s">
        <v>109</v>
      </c>
      <c r="O26" s="15" t="s">
        <v>307</v>
      </c>
      <c r="P26" s="5">
        <v>39.712</v>
      </c>
    </row>
    <row r="27" spans="1:16" ht="12.75">
      <c r="A27" s="5">
        <v>47.043</v>
      </c>
      <c r="M27" s="5">
        <v>64</v>
      </c>
      <c r="N27" s="14" t="s">
        <v>120</v>
      </c>
      <c r="O27" s="14" t="s">
        <v>326</v>
      </c>
      <c r="P27" s="5">
        <v>39.1</v>
      </c>
    </row>
    <row r="28" spans="1:16" ht="12.75">
      <c r="A28" s="5">
        <v>34.212</v>
      </c>
      <c r="M28" s="5">
        <v>39</v>
      </c>
      <c r="N28" s="14" t="s">
        <v>146</v>
      </c>
      <c r="O28" s="14" t="s">
        <v>181</v>
      </c>
      <c r="P28" s="5">
        <v>38.429</v>
      </c>
    </row>
    <row r="29" spans="1:16" ht="12.75">
      <c r="A29" s="5">
        <v>31.362</v>
      </c>
      <c r="M29" s="5">
        <v>50</v>
      </c>
      <c r="N29" s="14" t="s">
        <v>106</v>
      </c>
      <c r="O29" s="14" t="s">
        <v>189</v>
      </c>
      <c r="P29" s="5">
        <v>38.144</v>
      </c>
    </row>
    <row r="30" spans="1:16" ht="12.75">
      <c r="A30" s="5">
        <v>38.006</v>
      </c>
      <c r="M30" s="5">
        <v>30</v>
      </c>
      <c r="N30" s="14" t="s">
        <v>132</v>
      </c>
      <c r="O30" s="14" t="s">
        <v>175</v>
      </c>
      <c r="P30" s="5">
        <v>38.006</v>
      </c>
    </row>
    <row r="31" spans="1:16" ht="12.75">
      <c r="A31" s="5">
        <v>28.783</v>
      </c>
      <c r="M31" s="5">
        <v>89</v>
      </c>
      <c r="N31" s="14" t="s">
        <v>122</v>
      </c>
      <c r="O31" s="14" t="s">
        <v>209</v>
      </c>
      <c r="P31" s="5">
        <v>37.904</v>
      </c>
    </row>
    <row r="32" spans="1:16" ht="12.75">
      <c r="A32" s="5">
        <v>40.002</v>
      </c>
      <c r="M32" s="5">
        <v>19</v>
      </c>
      <c r="N32" s="14" t="s">
        <v>132</v>
      </c>
      <c r="O32" s="14" t="s">
        <v>167</v>
      </c>
      <c r="P32" s="5">
        <v>37.745</v>
      </c>
    </row>
    <row r="33" spans="1:16" ht="12.75">
      <c r="A33" s="5">
        <v>40.858</v>
      </c>
      <c r="M33" s="5">
        <v>20</v>
      </c>
      <c r="N33" s="14" t="s">
        <v>120</v>
      </c>
      <c r="O33" s="14" t="s">
        <v>325</v>
      </c>
      <c r="P33" s="5">
        <v>37.602</v>
      </c>
    </row>
    <row r="34" spans="1:16" ht="12.75">
      <c r="A34" s="5">
        <v>41.874</v>
      </c>
      <c r="M34" s="5">
        <v>38</v>
      </c>
      <c r="N34" s="14" t="s">
        <v>144</v>
      </c>
      <c r="O34" s="14" t="s">
        <v>342</v>
      </c>
      <c r="P34" s="5">
        <v>37.6</v>
      </c>
    </row>
    <row r="35" spans="1:16" ht="12.75">
      <c r="A35" s="5">
        <v>28.495</v>
      </c>
      <c r="M35" s="5">
        <v>36</v>
      </c>
      <c r="N35" s="14" t="s">
        <v>103</v>
      </c>
      <c r="O35" s="14" t="s">
        <v>179</v>
      </c>
      <c r="P35" s="5">
        <v>37.569</v>
      </c>
    </row>
    <row r="36" spans="1:16" ht="12.75">
      <c r="A36" s="5">
        <v>37.569</v>
      </c>
      <c r="M36" s="5">
        <v>15</v>
      </c>
      <c r="N36" s="14" t="s">
        <v>135</v>
      </c>
      <c r="O36" s="14" t="s">
        <v>163</v>
      </c>
      <c r="P36" s="5">
        <v>37.564</v>
      </c>
    </row>
    <row r="37" spans="1:16" ht="12.75">
      <c r="A37" s="5">
        <v>33.778</v>
      </c>
      <c r="M37" s="5">
        <v>92</v>
      </c>
      <c r="N37" s="14" t="s">
        <v>117</v>
      </c>
      <c r="O37" s="14" t="s">
        <v>212</v>
      </c>
      <c r="P37" s="5">
        <v>37.491</v>
      </c>
    </row>
    <row r="38" spans="1:16" ht="12.75">
      <c r="A38" s="5">
        <v>37.6</v>
      </c>
      <c r="M38" s="5">
        <v>63</v>
      </c>
      <c r="N38" s="14" t="s">
        <v>121</v>
      </c>
      <c r="O38" s="14" t="s">
        <v>198</v>
      </c>
      <c r="P38" s="5">
        <v>37.061</v>
      </c>
    </row>
    <row r="39" spans="1:16" ht="12.75">
      <c r="A39" s="5">
        <v>38.429</v>
      </c>
      <c r="M39" s="5">
        <v>100</v>
      </c>
      <c r="N39" s="14" t="s">
        <v>117</v>
      </c>
      <c r="O39" s="14" t="s">
        <v>218</v>
      </c>
      <c r="P39" s="5">
        <v>36.91</v>
      </c>
    </row>
    <row r="40" spans="1:16" ht="12.75">
      <c r="A40" s="5">
        <v>40.156</v>
      </c>
      <c r="M40" s="5">
        <v>42</v>
      </c>
      <c r="N40" s="14" t="s">
        <v>87</v>
      </c>
      <c r="O40" s="14" t="s">
        <v>184</v>
      </c>
      <c r="P40" s="5">
        <v>36.723</v>
      </c>
    </row>
    <row r="41" spans="1:16" ht="12.75">
      <c r="A41" s="5">
        <v>27.448</v>
      </c>
      <c r="M41" s="5">
        <v>67</v>
      </c>
      <c r="N41" s="14" t="s">
        <v>134</v>
      </c>
      <c r="O41" s="14" t="s">
        <v>340</v>
      </c>
      <c r="P41" s="5">
        <v>36.713</v>
      </c>
    </row>
    <row r="42" spans="1:16" ht="12.75">
      <c r="A42" s="5">
        <v>36.723</v>
      </c>
      <c r="M42" s="5">
        <v>66</v>
      </c>
      <c r="N42" s="14" t="s">
        <v>110</v>
      </c>
      <c r="O42" s="15" t="s">
        <v>151</v>
      </c>
      <c r="P42" s="5">
        <v>36.543</v>
      </c>
    </row>
    <row r="43" spans="1:16" ht="12.75">
      <c r="A43" s="5">
        <v>29.48</v>
      </c>
      <c r="M43" s="5">
        <v>51</v>
      </c>
      <c r="N43" s="14" t="s">
        <v>137</v>
      </c>
      <c r="O43" s="15" t="s">
        <v>8</v>
      </c>
      <c r="P43" s="5">
        <v>36.193</v>
      </c>
    </row>
    <row r="44" spans="1:16" ht="12.75">
      <c r="A44" s="5">
        <v>32.361</v>
      </c>
      <c r="M44" s="5">
        <v>56</v>
      </c>
      <c r="N44" s="14" t="s">
        <v>141</v>
      </c>
      <c r="O44" s="14" t="s">
        <v>194</v>
      </c>
      <c r="P44" s="5">
        <v>35.859</v>
      </c>
    </row>
    <row r="45" spans="1:16" ht="12.75">
      <c r="A45" s="5">
        <v>42.435</v>
      </c>
      <c r="M45" s="5">
        <v>103</v>
      </c>
      <c r="N45" s="14" t="s">
        <v>117</v>
      </c>
      <c r="O45" s="14" t="s">
        <v>220</v>
      </c>
      <c r="P45" s="5">
        <v>35.679</v>
      </c>
    </row>
    <row r="46" spans="1:16" ht="12.75">
      <c r="A46" s="5">
        <v>40.031</v>
      </c>
      <c r="M46" s="5">
        <v>13</v>
      </c>
      <c r="N46" s="14" t="s">
        <v>132</v>
      </c>
      <c r="O46" s="14" t="s">
        <v>161</v>
      </c>
      <c r="P46" s="5">
        <v>35.5</v>
      </c>
    </row>
    <row r="47" spans="1:16" ht="12.75">
      <c r="A47" s="5">
        <v>26.948</v>
      </c>
      <c r="M47" s="5">
        <v>79</v>
      </c>
      <c r="N47" s="14" t="s">
        <v>134</v>
      </c>
      <c r="O47" s="14" t="s">
        <v>341</v>
      </c>
      <c r="P47" s="5">
        <v>35.354</v>
      </c>
    </row>
    <row r="48" spans="1:16" ht="12.75">
      <c r="A48" s="5">
        <v>48.776</v>
      </c>
      <c r="M48" s="5">
        <v>60</v>
      </c>
      <c r="N48" s="14" t="s">
        <v>100</v>
      </c>
      <c r="O48" s="14" t="s">
        <v>196</v>
      </c>
      <c r="P48" s="5">
        <v>35.053</v>
      </c>
    </row>
    <row r="49" spans="1:16" ht="12.75">
      <c r="A49" s="5">
        <v>32.482</v>
      </c>
      <c r="M49" s="5">
        <v>123</v>
      </c>
      <c r="N49" s="14" t="s">
        <v>92</v>
      </c>
      <c r="O49" s="14" t="s">
        <v>235</v>
      </c>
      <c r="P49" s="5">
        <v>34.946</v>
      </c>
    </row>
    <row r="50" spans="1:16" ht="12.75">
      <c r="A50" s="5">
        <v>38.144</v>
      </c>
      <c r="M50" s="5">
        <v>71</v>
      </c>
      <c r="N50" s="14" t="s">
        <v>87</v>
      </c>
      <c r="O50" s="14" t="s">
        <v>202</v>
      </c>
      <c r="P50" s="5">
        <v>34.793</v>
      </c>
    </row>
    <row r="51" spans="1:16" ht="12.75">
      <c r="A51" s="5">
        <v>36.193</v>
      </c>
      <c r="M51" s="5">
        <v>77</v>
      </c>
      <c r="N51" s="14" t="s">
        <v>139</v>
      </c>
      <c r="O51" s="15" t="s">
        <v>304</v>
      </c>
      <c r="P51" s="5">
        <v>34.755</v>
      </c>
    </row>
    <row r="52" spans="1:16" ht="12.75">
      <c r="A52" s="5">
        <v>31.572</v>
      </c>
      <c r="M52" s="5">
        <v>8</v>
      </c>
      <c r="N52" s="14" t="s">
        <v>120</v>
      </c>
      <c r="O52" s="14" t="s">
        <v>34</v>
      </c>
      <c r="P52" s="5">
        <v>34.721</v>
      </c>
    </row>
    <row r="53" spans="1:16" ht="12.75">
      <c r="A53" s="5">
        <v>34.542</v>
      </c>
      <c r="M53" s="5">
        <v>53</v>
      </c>
      <c r="N53" s="14" t="s">
        <v>106</v>
      </c>
      <c r="O53" s="14" t="s">
        <v>191</v>
      </c>
      <c r="P53" s="5">
        <v>34.542</v>
      </c>
    </row>
    <row r="54" spans="1:16" ht="12.75">
      <c r="A54" s="5">
        <v>25.257</v>
      </c>
      <c r="M54" s="5">
        <v>106</v>
      </c>
      <c r="N54" s="14" t="s">
        <v>146</v>
      </c>
      <c r="O54" s="14" t="s">
        <v>223</v>
      </c>
      <c r="P54" s="5">
        <v>34.367</v>
      </c>
    </row>
    <row r="55" spans="1:16" ht="12.75">
      <c r="A55" s="5">
        <v>30.501</v>
      </c>
      <c r="M55" s="5">
        <v>28</v>
      </c>
      <c r="N55" s="14" t="s">
        <v>121</v>
      </c>
      <c r="O55" s="14" t="s">
        <v>173</v>
      </c>
      <c r="P55" s="5">
        <v>34.212</v>
      </c>
    </row>
    <row r="56" spans="1:16" ht="12.75">
      <c r="A56" s="5">
        <v>35.859</v>
      </c>
      <c r="M56" s="5">
        <v>65</v>
      </c>
      <c r="N56" s="14" t="s">
        <v>148</v>
      </c>
      <c r="O56" s="14" t="s">
        <v>199</v>
      </c>
      <c r="P56" s="5">
        <v>34.21</v>
      </c>
    </row>
    <row r="57" spans="1:16" ht="12.75">
      <c r="A57" s="5">
        <v>30.628</v>
      </c>
      <c r="M57" s="5">
        <v>91</v>
      </c>
      <c r="N57" s="14" t="s">
        <v>106</v>
      </c>
      <c r="O57" s="14" t="s">
        <v>211</v>
      </c>
      <c r="P57" s="5">
        <v>34.012</v>
      </c>
    </row>
    <row r="58" spans="1:16" ht="12.75">
      <c r="A58" s="5">
        <v>23.691</v>
      </c>
      <c r="M58" s="5">
        <v>80</v>
      </c>
      <c r="N58" s="14" t="s">
        <v>150</v>
      </c>
      <c r="O58" s="14" t="s">
        <v>206</v>
      </c>
      <c r="P58" s="5">
        <v>33.874</v>
      </c>
    </row>
    <row r="59" spans="1:16" ht="12.75">
      <c r="A59" s="5">
        <v>29.837</v>
      </c>
      <c r="M59" s="5">
        <v>114</v>
      </c>
      <c r="N59" s="14" t="s">
        <v>87</v>
      </c>
      <c r="O59" s="14" t="s">
        <v>228</v>
      </c>
      <c r="P59" s="5">
        <v>33.874</v>
      </c>
    </row>
    <row r="60" spans="1:16" ht="12.75">
      <c r="A60" s="5">
        <v>35.053</v>
      </c>
      <c r="M60" s="5">
        <v>37</v>
      </c>
      <c r="N60" s="14" t="s">
        <v>92</v>
      </c>
      <c r="O60" s="14" t="s">
        <v>180</v>
      </c>
      <c r="P60" s="5">
        <v>33.778</v>
      </c>
    </row>
    <row r="61" spans="1:16" ht="12.75">
      <c r="A61" s="5">
        <v>30.374</v>
      </c>
      <c r="M61" s="5">
        <v>87</v>
      </c>
      <c r="N61" s="14" t="s">
        <v>141</v>
      </c>
      <c r="O61" s="14" t="s">
        <v>208</v>
      </c>
      <c r="P61" s="5">
        <v>33.544</v>
      </c>
    </row>
    <row r="62" spans="1:16" ht="12.75">
      <c r="A62" s="5">
        <v>23.153</v>
      </c>
      <c r="M62" s="5">
        <v>119</v>
      </c>
      <c r="N62" s="14" t="s">
        <v>146</v>
      </c>
      <c r="O62" s="14" t="s">
        <v>232</v>
      </c>
      <c r="P62" s="5">
        <v>33.471</v>
      </c>
    </row>
    <row r="63" spans="1:16" ht="12.75">
      <c r="A63" s="5">
        <v>37.061</v>
      </c>
      <c r="M63" s="5">
        <v>82</v>
      </c>
      <c r="N63" s="14" t="s">
        <v>119</v>
      </c>
      <c r="O63" s="14" t="s">
        <v>32</v>
      </c>
      <c r="P63" s="5">
        <v>33.033</v>
      </c>
    </row>
    <row r="64" spans="1:16" ht="12.75">
      <c r="A64" s="5">
        <v>39.1</v>
      </c>
      <c r="M64" s="5">
        <v>21</v>
      </c>
      <c r="N64" s="14" t="s">
        <v>145</v>
      </c>
      <c r="O64" s="14" t="s">
        <v>168</v>
      </c>
      <c r="P64" s="5">
        <v>32.959</v>
      </c>
    </row>
    <row r="65" spans="1:16" ht="12.75">
      <c r="A65" s="5">
        <v>34.21</v>
      </c>
      <c r="M65" s="5">
        <v>26</v>
      </c>
      <c r="N65" s="14" t="s">
        <v>121</v>
      </c>
      <c r="O65" s="14" t="s">
        <v>171</v>
      </c>
      <c r="P65" s="5">
        <v>32.58</v>
      </c>
    </row>
    <row r="66" spans="1:16" ht="12.75">
      <c r="A66" s="5">
        <v>36.543</v>
      </c>
      <c r="M66" s="5">
        <v>49</v>
      </c>
      <c r="N66" s="14" t="s">
        <v>88</v>
      </c>
      <c r="O66" s="15" t="s">
        <v>312</v>
      </c>
      <c r="P66" s="5">
        <v>32.482</v>
      </c>
    </row>
    <row r="67" spans="1:16" ht="12.75">
      <c r="A67" s="5">
        <v>36.713</v>
      </c>
      <c r="M67" s="5">
        <v>44</v>
      </c>
      <c r="N67" s="14" t="s">
        <v>138</v>
      </c>
      <c r="O67" s="14" t="s">
        <v>42</v>
      </c>
      <c r="P67" s="5">
        <v>32.361</v>
      </c>
    </row>
    <row r="68" spans="1:16" ht="12.75">
      <c r="A68" s="5">
        <v>31.173</v>
      </c>
      <c r="M68" s="5">
        <v>24</v>
      </c>
      <c r="N68" s="14" t="s">
        <v>138</v>
      </c>
      <c r="O68" s="14" t="s">
        <v>44</v>
      </c>
      <c r="P68" s="5">
        <v>32.135</v>
      </c>
    </row>
    <row r="69" spans="1:16" ht="12.75">
      <c r="A69" s="5">
        <v>25.525</v>
      </c>
      <c r="M69" s="5">
        <v>95</v>
      </c>
      <c r="N69" s="14" t="s">
        <v>93</v>
      </c>
      <c r="O69" s="14" t="s">
        <v>215</v>
      </c>
      <c r="P69" s="5">
        <v>32.007</v>
      </c>
    </row>
    <row r="70" spans="1:16" ht="12.75">
      <c r="A70" s="5">
        <v>22.485</v>
      </c>
      <c r="M70" s="5">
        <v>73</v>
      </c>
      <c r="N70" s="14" t="s">
        <v>113</v>
      </c>
      <c r="O70" s="14" t="s">
        <v>203</v>
      </c>
      <c r="P70" s="5">
        <v>31.912</v>
      </c>
    </row>
    <row r="71" spans="1:16" ht="12.75">
      <c r="A71" s="5">
        <v>34.793</v>
      </c>
      <c r="M71" s="5">
        <v>97</v>
      </c>
      <c r="N71" s="14" t="s">
        <v>88</v>
      </c>
      <c r="O71" s="15" t="s">
        <v>310</v>
      </c>
      <c r="P71" s="5">
        <v>31.661</v>
      </c>
    </row>
    <row r="72" spans="1:16" ht="12.75">
      <c r="A72" s="5">
        <v>31.328</v>
      </c>
      <c r="M72" s="5">
        <v>52</v>
      </c>
      <c r="N72" s="14" t="s">
        <v>118</v>
      </c>
      <c r="O72" s="14" t="s">
        <v>190</v>
      </c>
      <c r="P72" s="5">
        <v>31.572</v>
      </c>
    </row>
    <row r="73" spans="1:16" ht="12.75">
      <c r="A73" s="5">
        <v>31.912</v>
      </c>
      <c r="M73" s="5">
        <v>81</v>
      </c>
      <c r="N73" s="14" t="s">
        <v>100</v>
      </c>
      <c r="O73" s="14" t="s">
        <v>207</v>
      </c>
      <c r="P73" s="5">
        <v>31.469</v>
      </c>
    </row>
    <row r="74" spans="1:16" ht="12.75">
      <c r="A74" s="5">
        <v>25.88</v>
      </c>
      <c r="M74" s="5">
        <v>29</v>
      </c>
      <c r="N74" s="14" t="s">
        <v>94</v>
      </c>
      <c r="O74" s="14" t="s">
        <v>174</v>
      </c>
      <c r="P74" s="5">
        <v>31.362</v>
      </c>
    </row>
    <row r="75" spans="1:16" ht="12.75">
      <c r="A75" s="5">
        <v>40.26</v>
      </c>
      <c r="M75" s="5">
        <v>72</v>
      </c>
      <c r="N75" s="14" t="s">
        <v>134</v>
      </c>
      <c r="O75" s="14" t="s">
        <v>36</v>
      </c>
      <c r="P75" s="5">
        <v>31.328</v>
      </c>
    </row>
    <row r="76" spans="1:16" ht="12.75">
      <c r="A76" s="5">
        <v>25.16</v>
      </c>
      <c r="M76" s="5">
        <v>133</v>
      </c>
      <c r="N76" s="15" t="s">
        <v>142</v>
      </c>
      <c r="O76" s="15" t="s">
        <v>352</v>
      </c>
      <c r="P76" s="5">
        <v>31.25</v>
      </c>
    </row>
    <row r="77" spans="1:16" ht="12.75">
      <c r="A77" s="5">
        <v>34.755</v>
      </c>
      <c r="M77" s="5">
        <v>68</v>
      </c>
      <c r="N77" s="14" t="s">
        <v>92</v>
      </c>
      <c r="O77" s="14" t="s">
        <v>200</v>
      </c>
      <c r="P77" s="5">
        <v>31.173</v>
      </c>
    </row>
    <row r="78" spans="1:16" ht="12.75">
      <c r="A78" s="5">
        <v>31.064</v>
      </c>
      <c r="M78" s="5">
        <v>78</v>
      </c>
      <c r="N78" s="14" t="s">
        <v>116</v>
      </c>
      <c r="O78" s="14" t="s">
        <v>29</v>
      </c>
      <c r="P78" s="5">
        <v>31.064</v>
      </c>
    </row>
    <row r="79" spans="1:16" ht="12.75">
      <c r="A79" s="5">
        <v>35.354</v>
      </c>
      <c r="M79" s="5">
        <v>146</v>
      </c>
      <c r="N79" s="14" t="s">
        <v>145</v>
      </c>
      <c r="O79" s="14" t="s">
        <v>245</v>
      </c>
      <c r="P79" s="5">
        <v>30.941</v>
      </c>
    </row>
    <row r="80" spans="1:16" ht="12.75">
      <c r="A80" s="5">
        <v>33.874</v>
      </c>
      <c r="M80" s="5">
        <v>108</v>
      </c>
      <c r="N80" s="14" t="s">
        <v>137</v>
      </c>
      <c r="O80" s="15" t="s">
        <v>7</v>
      </c>
      <c r="P80" s="5">
        <v>30.918</v>
      </c>
    </row>
    <row r="81" spans="1:16" ht="12.75">
      <c r="A81" s="5">
        <v>31.469</v>
      </c>
      <c r="M81" s="5">
        <v>94</v>
      </c>
      <c r="N81" s="14" t="s">
        <v>146</v>
      </c>
      <c r="O81" s="14" t="s">
        <v>214</v>
      </c>
      <c r="P81" s="5">
        <v>30.852</v>
      </c>
    </row>
    <row r="82" spans="1:16" ht="12.75">
      <c r="A82" s="5">
        <v>33.033</v>
      </c>
      <c r="M82" s="5">
        <v>142</v>
      </c>
      <c r="N82" s="14" t="s">
        <v>87</v>
      </c>
      <c r="O82" s="14" t="s">
        <v>243</v>
      </c>
      <c r="P82" s="5">
        <v>30.779</v>
      </c>
    </row>
    <row r="83" spans="1:16" ht="12.75">
      <c r="A83" s="5">
        <v>28.546</v>
      </c>
      <c r="M83" s="5">
        <v>57</v>
      </c>
      <c r="N83" s="14" t="s">
        <v>115</v>
      </c>
      <c r="O83" s="14" t="s">
        <v>195</v>
      </c>
      <c r="P83" s="5">
        <v>30.628</v>
      </c>
    </row>
    <row r="84" spans="1:16" ht="12.75">
      <c r="A84" s="5">
        <v>29.592</v>
      </c>
      <c r="M84" s="5">
        <v>16</v>
      </c>
      <c r="N84" s="14" t="s">
        <v>100</v>
      </c>
      <c r="O84" s="14" t="s">
        <v>164</v>
      </c>
      <c r="P84" s="5">
        <v>30.621</v>
      </c>
    </row>
    <row r="85" spans="1:16" ht="12.75">
      <c r="A85" s="5">
        <v>30.324</v>
      </c>
      <c r="M85" s="5">
        <v>128</v>
      </c>
      <c r="N85" s="14" t="s">
        <v>111</v>
      </c>
      <c r="O85" s="14" t="s">
        <v>238</v>
      </c>
      <c r="P85" s="5">
        <v>30.614</v>
      </c>
    </row>
    <row r="86" spans="1:16" ht="12.75">
      <c r="A86" s="5">
        <v>22.188</v>
      </c>
      <c r="M86" s="5">
        <v>55</v>
      </c>
      <c r="N86" s="14" t="s">
        <v>99</v>
      </c>
      <c r="O86" s="14" t="s">
        <v>193</v>
      </c>
      <c r="P86" s="5">
        <v>30.501</v>
      </c>
    </row>
    <row r="87" spans="1:16" ht="12.75">
      <c r="A87" s="5">
        <v>33.544</v>
      </c>
      <c r="M87" s="5">
        <v>121</v>
      </c>
      <c r="N87" s="14" t="s">
        <v>110</v>
      </c>
      <c r="O87" s="15" t="s">
        <v>152</v>
      </c>
      <c r="P87" s="5">
        <v>30.489</v>
      </c>
    </row>
    <row r="88" spans="1:16" ht="12.75">
      <c r="A88" s="5">
        <v>18.351</v>
      </c>
      <c r="M88" s="5">
        <v>61</v>
      </c>
      <c r="N88" s="14" t="s">
        <v>110</v>
      </c>
      <c r="O88" s="15" t="s">
        <v>197</v>
      </c>
      <c r="P88" s="5">
        <v>30.374</v>
      </c>
    </row>
    <row r="89" spans="1:16" ht="12.75">
      <c r="A89" s="5">
        <v>37.904</v>
      </c>
      <c r="M89" s="5">
        <v>85</v>
      </c>
      <c r="N89" s="14" t="s">
        <v>85</v>
      </c>
      <c r="O89" s="14" t="s">
        <v>10</v>
      </c>
      <c r="P89" s="5">
        <v>30.324</v>
      </c>
    </row>
    <row r="90" spans="1:16" ht="12.75">
      <c r="A90" s="5">
        <v>23.029</v>
      </c>
      <c r="M90" s="5">
        <v>59</v>
      </c>
      <c r="N90" s="14" t="s">
        <v>109</v>
      </c>
      <c r="O90" s="15" t="s">
        <v>308</v>
      </c>
      <c r="P90" s="5">
        <v>29.837</v>
      </c>
    </row>
    <row r="91" spans="1:16" ht="12.75">
      <c r="A91" s="5">
        <v>34.012</v>
      </c>
      <c r="M91" s="5">
        <v>84</v>
      </c>
      <c r="N91" s="14" t="s">
        <v>137</v>
      </c>
      <c r="O91" s="15" t="s">
        <v>5</v>
      </c>
      <c r="P91" s="5">
        <v>29.592</v>
      </c>
    </row>
    <row r="92" spans="1:16" ht="12.75">
      <c r="A92" s="5">
        <v>37.491</v>
      </c>
      <c r="M92" s="5">
        <v>17</v>
      </c>
      <c r="N92" s="14" t="s">
        <v>141</v>
      </c>
      <c r="O92" s="14" t="s">
        <v>165</v>
      </c>
      <c r="P92" s="5">
        <v>29.501</v>
      </c>
    </row>
    <row r="93" spans="1:16" ht="12.75">
      <c r="A93" s="5">
        <v>27.297</v>
      </c>
      <c r="M93" s="5">
        <v>43</v>
      </c>
      <c r="N93" s="14" t="s">
        <v>148</v>
      </c>
      <c r="O93" s="14" t="s">
        <v>185</v>
      </c>
      <c r="P93" s="5">
        <v>29.48</v>
      </c>
    </row>
    <row r="94" spans="1:16" ht="12.75">
      <c r="A94" s="5">
        <v>30.852</v>
      </c>
      <c r="M94" s="5">
        <v>147</v>
      </c>
      <c r="N94" s="14" t="s">
        <v>139</v>
      </c>
      <c r="O94" s="15" t="s">
        <v>0</v>
      </c>
      <c r="P94" s="5">
        <v>29.43</v>
      </c>
    </row>
    <row r="95" spans="1:16" ht="12.75">
      <c r="A95" s="5">
        <v>32.007</v>
      </c>
      <c r="M95" s="5">
        <v>134</v>
      </c>
      <c r="N95" s="14" t="s">
        <v>134</v>
      </c>
      <c r="O95" s="14" t="s">
        <v>35</v>
      </c>
      <c r="P95" s="5">
        <v>29.015</v>
      </c>
    </row>
    <row r="96" spans="1:16" ht="12.75">
      <c r="A96" s="5">
        <v>28.165</v>
      </c>
      <c r="M96" s="5">
        <v>99</v>
      </c>
      <c r="N96" s="14" t="s">
        <v>145</v>
      </c>
      <c r="O96" s="15" t="s">
        <v>217</v>
      </c>
      <c r="P96" s="5">
        <v>28.972</v>
      </c>
    </row>
    <row r="97" spans="1:16" ht="12.75">
      <c r="A97" s="5">
        <v>31.661</v>
      </c>
      <c r="M97" s="5">
        <v>31</v>
      </c>
      <c r="N97" s="14" t="s">
        <v>113</v>
      </c>
      <c r="O97" s="14" t="s">
        <v>176</v>
      </c>
      <c r="P97" s="5">
        <v>28.783</v>
      </c>
    </row>
    <row r="98" spans="1:16" ht="12.75">
      <c r="A98" s="5">
        <v>18.952</v>
      </c>
      <c r="M98" s="5">
        <v>151</v>
      </c>
      <c r="N98" s="14" t="s">
        <v>95</v>
      </c>
      <c r="O98" s="14" t="s">
        <v>317</v>
      </c>
      <c r="P98" s="5">
        <v>28.64</v>
      </c>
    </row>
    <row r="99" spans="1:16" ht="12.75">
      <c r="A99" s="5">
        <v>28.972</v>
      </c>
      <c r="M99" s="5">
        <v>163</v>
      </c>
      <c r="N99" s="14" t="s">
        <v>150</v>
      </c>
      <c r="O99" s="14" t="s">
        <v>253</v>
      </c>
      <c r="P99" s="5">
        <v>28.585</v>
      </c>
    </row>
    <row r="100" spans="1:16" ht="12.75">
      <c r="A100" s="5">
        <v>36.91</v>
      </c>
      <c r="M100" s="5">
        <v>83</v>
      </c>
      <c r="N100" s="14" t="s">
        <v>139</v>
      </c>
      <c r="O100" s="15" t="s">
        <v>302</v>
      </c>
      <c r="P100" s="5">
        <v>28.546</v>
      </c>
    </row>
    <row r="101" spans="1:16" ht="12.75">
      <c r="A101" s="5">
        <v>25.311</v>
      </c>
      <c r="M101" s="5">
        <v>35</v>
      </c>
      <c r="N101" s="14" t="s">
        <v>138</v>
      </c>
      <c r="O101" s="14" t="s">
        <v>41</v>
      </c>
      <c r="P101" s="5">
        <v>28.495</v>
      </c>
    </row>
    <row r="102" spans="1:16" ht="12.75">
      <c r="A102" s="5">
        <v>17.864</v>
      </c>
      <c r="M102" s="5">
        <v>161</v>
      </c>
      <c r="N102" s="14" t="s">
        <v>105</v>
      </c>
      <c r="O102" s="14" t="s">
        <v>25</v>
      </c>
      <c r="P102" s="5">
        <v>28.219</v>
      </c>
    </row>
    <row r="103" spans="1:16" ht="12.75">
      <c r="A103" s="5">
        <v>35.679</v>
      </c>
      <c r="M103" s="5">
        <v>96</v>
      </c>
      <c r="N103" s="14" t="s">
        <v>113</v>
      </c>
      <c r="O103" s="14" t="s">
        <v>216</v>
      </c>
      <c r="P103" s="5">
        <v>28.165</v>
      </c>
    </row>
    <row r="104" spans="1:16" ht="12.75">
      <c r="A104" s="5">
        <v>28.097</v>
      </c>
      <c r="M104" s="5">
        <v>104</v>
      </c>
      <c r="N104" s="14" t="s">
        <v>103</v>
      </c>
      <c r="O104" s="14" t="s">
        <v>221</v>
      </c>
      <c r="P104" s="5">
        <v>28.097</v>
      </c>
    </row>
    <row r="105" spans="1:16" ht="12.75">
      <c r="A105" s="5">
        <v>41.616</v>
      </c>
      <c r="M105" s="5">
        <v>126</v>
      </c>
      <c r="N105" s="14" t="s">
        <v>137</v>
      </c>
      <c r="O105" s="15" t="s">
        <v>6</v>
      </c>
      <c r="P105" s="5">
        <v>28.078</v>
      </c>
    </row>
    <row r="106" spans="1:16" ht="12.75">
      <c r="A106" s="5">
        <v>34.367</v>
      </c>
      <c r="M106" s="5">
        <v>143</v>
      </c>
      <c r="N106" s="14" t="s">
        <v>106</v>
      </c>
      <c r="O106" s="14" t="s">
        <v>244</v>
      </c>
      <c r="P106" s="5">
        <v>28.067</v>
      </c>
    </row>
    <row r="107" spans="1:16" ht="12.75">
      <c r="A107" s="5">
        <v>22.106</v>
      </c>
      <c r="M107" s="5">
        <v>12</v>
      </c>
      <c r="N107" s="14" t="s">
        <v>132</v>
      </c>
      <c r="O107" s="14" t="s">
        <v>160</v>
      </c>
      <c r="P107" s="5">
        <v>27.458</v>
      </c>
    </row>
    <row r="108" spans="1:16" ht="12.75">
      <c r="A108" s="5">
        <v>30.918</v>
      </c>
      <c r="M108" s="5">
        <v>41</v>
      </c>
      <c r="N108" s="14" t="s">
        <v>99</v>
      </c>
      <c r="O108" s="14" t="s">
        <v>183</v>
      </c>
      <c r="P108" s="5">
        <v>27.448</v>
      </c>
    </row>
    <row r="109" spans="1:16" ht="12.75">
      <c r="A109" s="5">
        <v>24.284</v>
      </c>
      <c r="M109" s="5">
        <v>93</v>
      </c>
      <c r="N109" s="14" t="s">
        <v>118</v>
      </c>
      <c r="O109" s="14" t="s">
        <v>213</v>
      </c>
      <c r="P109" s="5">
        <v>27.297</v>
      </c>
    </row>
    <row r="110" spans="1:16" ht="12.75">
      <c r="A110" s="5">
        <v>19.641</v>
      </c>
      <c r="M110" s="5">
        <v>140</v>
      </c>
      <c r="N110" s="14" t="s">
        <v>129</v>
      </c>
      <c r="O110" s="14" t="s">
        <v>242</v>
      </c>
      <c r="P110" s="5">
        <v>27.179</v>
      </c>
    </row>
    <row r="111" spans="1:16" ht="12.75">
      <c r="A111" s="5">
        <v>17.954</v>
      </c>
      <c r="M111" s="5">
        <v>125</v>
      </c>
      <c r="N111" s="14" t="s">
        <v>143</v>
      </c>
      <c r="O111" s="14" t="s">
        <v>236</v>
      </c>
      <c r="P111" s="5">
        <v>27.108</v>
      </c>
    </row>
    <row r="112" spans="1:16" ht="12.75">
      <c r="A112" s="5">
        <v>23.598</v>
      </c>
      <c r="M112" s="5">
        <v>47</v>
      </c>
      <c r="N112" s="14" t="s">
        <v>109</v>
      </c>
      <c r="O112" s="15" t="s">
        <v>306</v>
      </c>
      <c r="P112" s="5">
        <v>26.948</v>
      </c>
    </row>
    <row r="113" spans="1:16" ht="12.75">
      <c r="A113" s="5">
        <v>26.017</v>
      </c>
      <c r="M113" s="5">
        <v>139</v>
      </c>
      <c r="N113" s="14" t="s">
        <v>93</v>
      </c>
      <c r="O113" s="14" t="s">
        <v>241</v>
      </c>
      <c r="P113" s="5">
        <v>26.788</v>
      </c>
    </row>
    <row r="114" spans="1:16" ht="12.75">
      <c r="A114" s="5">
        <v>33.874</v>
      </c>
      <c r="M114" s="5">
        <v>122</v>
      </c>
      <c r="N114" s="14" t="s">
        <v>122</v>
      </c>
      <c r="O114" s="14" t="s">
        <v>234</v>
      </c>
      <c r="P114" s="5">
        <v>26.535</v>
      </c>
    </row>
    <row r="115" spans="1:16" ht="12.75">
      <c r="A115" s="5">
        <v>26.473</v>
      </c>
      <c r="M115" s="5">
        <v>115</v>
      </c>
      <c r="N115" s="14" t="s">
        <v>118</v>
      </c>
      <c r="O115" s="14" t="s">
        <v>229</v>
      </c>
      <c r="P115" s="5">
        <v>26.473</v>
      </c>
    </row>
    <row r="116" spans="1:16" ht="12.75">
      <c r="A116" s="5">
        <v>23.638</v>
      </c>
      <c r="M116" s="5">
        <v>113</v>
      </c>
      <c r="N116" s="14" t="s">
        <v>92</v>
      </c>
      <c r="O116" s="14" t="s">
        <v>227</v>
      </c>
      <c r="P116" s="5">
        <v>26.017</v>
      </c>
    </row>
    <row r="117" spans="1:16" ht="12.75">
      <c r="A117" s="5">
        <v>19.891</v>
      </c>
      <c r="M117" s="5">
        <v>130</v>
      </c>
      <c r="N117" s="14" t="s">
        <v>116</v>
      </c>
      <c r="O117" s="14" t="s">
        <v>28</v>
      </c>
      <c r="P117" s="5">
        <v>25.906</v>
      </c>
    </row>
    <row r="118" spans="1:16" ht="12.75">
      <c r="A118" s="5">
        <v>25.109</v>
      </c>
      <c r="M118" s="5">
        <v>74</v>
      </c>
      <c r="N118" s="14" t="s">
        <v>129</v>
      </c>
      <c r="O118" s="14" t="s">
        <v>204</v>
      </c>
      <c r="P118" s="5">
        <v>25.88</v>
      </c>
    </row>
    <row r="119" spans="1:16" ht="12.75">
      <c r="A119" s="5">
        <v>33.471</v>
      </c>
      <c r="M119" s="5">
        <v>157</v>
      </c>
      <c r="N119" s="14" t="s">
        <v>143</v>
      </c>
      <c r="O119" s="14" t="s">
        <v>250</v>
      </c>
      <c r="P119" s="5">
        <v>25.691</v>
      </c>
    </row>
    <row r="120" spans="1:16" ht="12.75">
      <c r="A120" s="5">
        <v>25.672</v>
      </c>
      <c r="M120" s="5">
        <v>120</v>
      </c>
      <c r="N120" s="14" t="s">
        <v>94</v>
      </c>
      <c r="O120" s="14" t="s">
        <v>233</v>
      </c>
      <c r="P120" s="5">
        <v>25.672</v>
      </c>
    </row>
    <row r="121" spans="1:16" ht="12.75">
      <c r="A121" s="5">
        <v>30.489</v>
      </c>
      <c r="M121" s="5">
        <v>155</v>
      </c>
      <c r="N121" s="14" t="s">
        <v>115</v>
      </c>
      <c r="O121" s="14" t="s">
        <v>249</v>
      </c>
      <c r="P121" s="5">
        <v>25.672</v>
      </c>
    </row>
    <row r="122" spans="1:16" ht="12.75">
      <c r="A122" s="5">
        <v>26.535</v>
      </c>
      <c r="M122" s="5">
        <v>167</v>
      </c>
      <c r="N122" s="15" t="s">
        <v>142</v>
      </c>
      <c r="O122" s="14" t="s">
        <v>49</v>
      </c>
      <c r="P122" s="5">
        <v>25.623</v>
      </c>
    </row>
    <row r="123" spans="1:16" ht="12.75">
      <c r="A123" s="5">
        <v>34.946</v>
      </c>
      <c r="M123" s="5">
        <v>124</v>
      </c>
      <c r="N123" s="14" t="s">
        <v>105</v>
      </c>
      <c r="O123" s="14" t="s">
        <v>23</v>
      </c>
      <c r="P123" s="5">
        <v>25.577</v>
      </c>
    </row>
    <row r="124" spans="1:16" ht="12.75">
      <c r="A124" s="5">
        <v>25.577</v>
      </c>
      <c r="M124" s="5">
        <v>69</v>
      </c>
      <c r="N124" s="14" t="s">
        <v>103</v>
      </c>
      <c r="O124" s="14" t="s">
        <v>201</v>
      </c>
      <c r="P124" s="5">
        <v>25.525</v>
      </c>
    </row>
    <row r="125" spans="1:16" ht="12.75">
      <c r="A125" s="5">
        <v>27.108</v>
      </c>
      <c r="M125" s="5">
        <v>135</v>
      </c>
      <c r="N125" s="14" t="s">
        <v>91</v>
      </c>
      <c r="O125" s="14" t="s">
        <v>18</v>
      </c>
      <c r="P125" s="5">
        <v>25.325</v>
      </c>
    </row>
    <row r="126" spans="1:16" ht="12.75">
      <c r="A126" s="5">
        <v>28.078</v>
      </c>
      <c r="M126" s="5">
        <v>101</v>
      </c>
      <c r="N126" s="14" t="s">
        <v>110</v>
      </c>
      <c r="O126" s="14" t="s">
        <v>219</v>
      </c>
      <c r="P126" s="5">
        <v>25.311</v>
      </c>
    </row>
    <row r="127" spans="1:16" ht="12.75">
      <c r="A127" s="5">
        <v>19.266</v>
      </c>
      <c r="M127" s="5">
        <v>54</v>
      </c>
      <c r="N127" s="14" t="s">
        <v>129</v>
      </c>
      <c r="O127" s="14" t="s">
        <v>192</v>
      </c>
      <c r="P127" s="5">
        <v>25.257</v>
      </c>
    </row>
    <row r="128" spans="1:16" ht="12.75">
      <c r="A128" s="5">
        <v>30.614</v>
      </c>
      <c r="M128" s="5">
        <v>76</v>
      </c>
      <c r="N128" s="14" t="s">
        <v>109</v>
      </c>
      <c r="O128" s="15" t="s">
        <v>305</v>
      </c>
      <c r="P128" s="5">
        <v>25.16</v>
      </c>
    </row>
    <row r="129" spans="1:16" ht="12.75">
      <c r="A129" s="5">
        <v>20.688</v>
      </c>
      <c r="M129" s="5">
        <v>118</v>
      </c>
      <c r="N129" s="14" t="s">
        <v>99</v>
      </c>
      <c r="O129" s="14" t="s">
        <v>231</v>
      </c>
      <c r="P129" s="5">
        <v>25.109</v>
      </c>
    </row>
    <row r="130" spans="1:16" ht="12.75">
      <c r="A130" s="5">
        <v>25.906</v>
      </c>
      <c r="M130" s="5">
        <v>150</v>
      </c>
      <c r="N130" s="14" t="s">
        <v>97</v>
      </c>
      <c r="O130" s="14" t="s">
        <v>247</v>
      </c>
      <c r="P130" s="5">
        <v>24.846</v>
      </c>
    </row>
    <row r="131" spans="1:16" ht="12.75">
      <c r="A131" s="5">
        <v>22.59</v>
      </c>
      <c r="M131" s="5">
        <v>185</v>
      </c>
      <c r="N131" s="14" t="s">
        <v>145</v>
      </c>
      <c r="O131" s="14" t="s">
        <v>265</v>
      </c>
      <c r="P131" s="5">
        <v>24.801</v>
      </c>
    </row>
    <row r="132" spans="1:16" ht="12.75">
      <c r="A132" s="5">
        <v>17.698</v>
      </c>
      <c r="M132" s="5">
        <v>160</v>
      </c>
      <c r="N132" s="14" t="s">
        <v>121</v>
      </c>
      <c r="O132" s="14" t="s">
        <v>252</v>
      </c>
      <c r="P132" s="5">
        <v>24.572</v>
      </c>
    </row>
    <row r="133" spans="1:16" ht="12.75">
      <c r="A133" s="5">
        <v>31.25</v>
      </c>
      <c r="M133" s="5">
        <v>109</v>
      </c>
      <c r="N133" s="14" t="s">
        <v>112</v>
      </c>
      <c r="O133" s="14" t="s">
        <v>224</v>
      </c>
      <c r="P133" s="5">
        <v>24.284</v>
      </c>
    </row>
    <row r="134" spans="1:16" ht="12.75">
      <c r="A134" s="5">
        <v>29.015</v>
      </c>
      <c r="M134" s="5">
        <v>178</v>
      </c>
      <c r="N134" s="14" t="s">
        <v>108</v>
      </c>
      <c r="O134" s="14" t="s">
        <v>261</v>
      </c>
      <c r="P134" s="5">
        <v>23.812</v>
      </c>
    </row>
    <row r="135" spans="1:16" ht="12.75">
      <c r="A135" s="5">
        <v>25.325</v>
      </c>
      <c r="M135" s="5">
        <v>58</v>
      </c>
      <c r="N135" s="14" t="s">
        <v>91</v>
      </c>
      <c r="O135" s="14" t="s">
        <v>17</v>
      </c>
      <c r="P135" s="5">
        <v>23.691</v>
      </c>
    </row>
    <row r="136" spans="1:16" ht="12.75">
      <c r="A136" s="5">
        <v>21.495</v>
      </c>
      <c r="M136" s="5">
        <v>116</v>
      </c>
      <c r="N136" s="14" t="s">
        <v>143</v>
      </c>
      <c r="O136" s="14" t="s">
        <v>230</v>
      </c>
      <c r="P136" s="5">
        <v>23.638</v>
      </c>
    </row>
    <row r="137" spans="1:16" ht="12.75">
      <c r="A137" s="5">
        <v>21.185</v>
      </c>
      <c r="M137" s="5">
        <v>112</v>
      </c>
      <c r="N137" s="14" t="s">
        <v>118</v>
      </c>
      <c r="O137" s="14" t="s">
        <v>226</v>
      </c>
      <c r="P137" s="5">
        <v>23.598</v>
      </c>
    </row>
    <row r="138" spans="1:16" ht="12.75">
      <c r="A138" s="5">
        <v>23.358</v>
      </c>
      <c r="M138" s="5">
        <v>176</v>
      </c>
      <c r="N138" s="14" t="s">
        <v>114</v>
      </c>
      <c r="O138" s="14" t="s">
        <v>260</v>
      </c>
      <c r="P138" s="5">
        <v>23.597</v>
      </c>
    </row>
    <row r="139" spans="1:16" ht="12.75">
      <c r="A139" s="5">
        <v>26.788</v>
      </c>
      <c r="M139" s="5">
        <v>183</v>
      </c>
      <c r="N139" s="14" t="s">
        <v>112</v>
      </c>
      <c r="O139" s="14" t="s">
        <v>263</v>
      </c>
      <c r="P139" s="5">
        <v>23.499</v>
      </c>
    </row>
    <row r="140" spans="1:16" ht="12.75">
      <c r="A140" s="5">
        <v>27.179</v>
      </c>
      <c r="M140" s="5">
        <v>138</v>
      </c>
      <c r="N140" s="14" t="s">
        <v>126</v>
      </c>
      <c r="O140" s="15" t="s">
        <v>3</v>
      </c>
      <c r="P140" s="5">
        <v>23.358</v>
      </c>
    </row>
    <row r="141" spans="1:16" ht="12.75">
      <c r="A141" s="5">
        <v>21.194</v>
      </c>
      <c r="M141" s="5">
        <v>164</v>
      </c>
      <c r="N141" s="14" t="s">
        <v>113</v>
      </c>
      <c r="O141" s="14" t="s">
        <v>254</v>
      </c>
      <c r="P141" s="5">
        <v>23.252</v>
      </c>
    </row>
    <row r="142" spans="1:16" ht="12.75">
      <c r="A142" s="5">
        <v>30.779</v>
      </c>
      <c r="M142" s="5">
        <v>62</v>
      </c>
      <c r="N142" s="14" t="s">
        <v>123</v>
      </c>
      <c r="O142" s="14" t="s">
        <v>329</v>
      </c>
      <c r="P142" s="5">
        <v>23.153</v>
      </c>
    </row>
    <row r="143" spans="1:16" ht="12.75">
      <c r="A143" s="5">
        <v>28.067</v>
      </c>
      <c r="M143" s="5">
        <v>148</v>
      </c>
      <c r="N143" s="14" t="s">
        <v>117</v>
      </c>
      <c r="O143" s="14" t="s">
        <v>246</v>
      </c>
      <c r="P143" s="5">
        <v>23.116</v>
      </c>
    </row>
    <row r="144" spans="1:16" ht="12.75">
      <c r="A144" s="5">
        <v>19.873</v>
      </c>
      <c r="M144" s="5">
        <v>169</v>
      </c>
      <c r="N144" s="14" t="s">
        <v>124</v>
      </c>
      <c r="O144" s="14" t="s">
        <v>153</v>
      </c>
      <c r="P144" s="5">
        <v>23.109</v>
      </c>
    </row>
    <row r="145" spans="1:16" ht="12.75">
      <c r="A145" s="5">
        <v>22.585</v>
      </c>
      <c r="M145" s="5">
        <v>90</v>
      </c>
      <c r="N145" s="14" t="s">
        <v>101</v>
      </c>
      <c r="O145" s="14" t="s">
        <v>210</v>
      </c>
      <c r="P145" s="5">
        <v>23.029</v>
      </c>
    </row>
    <row r="146" spans="1:16" ht="12.75">
      <c r="A146" s="5">
        <v>30.941</v>
      </c>
      <c r="M146" s="5">
        <v>131</v>
      </c>
      <c r="N146" s="14" t="s">
        <v>129</v>
      </c>
      <c r="O146" s="14" t="s">
        <v>239</v>
      </c>
      <c r="P146" s="5">
        <v>22.59</v>
      </c>
    </row>
    <row r="147" spans="1:16" ht="12.75">
      <c r="A147" s="5">
        <v>29.43</v>
      </c>
      <c r="M147" s="5">
        <v>145</v>
      </c>
      <c r="N147" s="14" t="s">
        <v>88</v>
      </c>
      <c r="O147" s="15" t="s">
        <v>309</v>
      </c>
      <c r="P147" s="5">
        <v>22.585</v>
      </c>
    </row>
    <row r="148" spans="1:16" ht="12.75">
      <c r="A148" s="5">
        <v>23.116</v>
      </c>
      <c r="M148" s="5">
        <v>192</v>
      </c>
      <c r="N148" s="14" t="s">
        <v>94</v>
      </c>
      <c r="O148" s="14" t="s">
        <v>268</v>
      </c>
      <c r="P148" s="5">
        <v>22.533</v>
      </c>
    </row>
    <row r="149" spans="1:16" ht="12.75">
      <c r="A149" s="5">
        <v>18.986</v>
      </c>
      <c r="M149" s="5">
        <v>70</v>
      </c>
      <c r="N149" s="14" t="s">
        <v>88</v>
      </c>
      <c r="O149" s="15" t="s">
        <v>311</v>
      </c>
      <c r="P149" s="5">
        <v>22.485</v>
      </c>
    </row>
    <row r="150" spans="1:16" ht="12.75">
      <c r="A150" s="5">
        <v>24.846</v>
      </c>
      <c r="M150" s="5">
        <v>152</v>
      </c>
      <c r="N150" s="14" t="s">
        <v>148</v>
      </c>
      <c r="O150" s="14" t="s">
        <v>248</v>
      </c>
      <c r="P150" s="5">
        <v>22.193</v>
      </c>
    </row>
    <row r="151" spans="1:16" ht="12.75">
      <c r="A151" s="5">
        <v>28.64</v>
      </c>
      <c r="M151" s="5">
        <v>86</v>
      </c>
      <c r="N151" s="14" t="s">
        <v>140</v>
      </c>
      <c r="O151" s="14" t="s">
        <v>45</v>
      </c>
      <c r="P151" s="5">
        <v>22.188</v>
      </c>
    </row>
    <row r="152" spans="1:16" ht="12.75">
      <c r="A152" s="5">
        <v>22.193</v>
      </c>
      <c r="M152" s="5">
        <v>158</v>
      </c>
      <c r="N152" s="14" t="s">
        <v>85</v>
      </c>
      <c r="O152" s="14" t="s">
        <v>11</v>
      </c>
      <c r="P152" s="5">
        <v>22.168</v>
      </c>
    </row>
    <row r="153" spans="1:16" ht="12.75">
      <c r="A153" s="5">
        <v>17.121</v>
      </c>
      <c r="M153" s="5">
        <v>107</v>
      </c>
      <c r="N153" s="14" t="s">
        <v>85</v>
      </c>
      <c r="O153" s="14" t="s">
        <v>12</v>
      </c>
      <c r="P153" s="5">
        <v>22.106</v>
      </c>
    </row>
    <row r="154" spans="1:16" ht="12.75">
      <c r="A154" s="5">
        <v>21.413</v>
      </c>
      <c r="M154" s="5">
        <v>207</v>
      </c>
      <c r="N154" s="14" t="s">
        <v>128</v>
      </c>
      <c r="O154" s="14" t="s">
        <v>277</v>
      </c>
      <c r="P154" s="5">
        <v>21.874</v>
      </c>
    </row>
    <row r="155" spans="1:16" ht="12.75">
      <c r="A155" s="5">
        <v>25.672</v>
      </c>
      <c r="M155" s="5">
        <v>191</v>
      </c>
      <c r="N155" s="14" t="s">
        <v>119</v>
      </c>
      <c r="O155" s="14" t="s">
        <v>31</v>
      </c>
      <c r="P155" s="5">
        <v>21.749</v>
      </c>
    </row>
    <row r="156" spans="1:16" ht="12.75">
      <c r="A156" s="5">
        <v>17.914</v>
      </c>
      <c r="M156" s="5">
        <v>209</v>
      </c>
      <c r="N156" s="14" t="s">
        <v>93</v>
      </c>
      <c r="O156" s="14" t="s">
        <v>279</v>
      </c>
      <c r="P156" s="5">
        <v>21.546</v>
      </c>
    </row>
    <row r="157" spans="1:16" ht="12.75">
      <c r="A157" s="5">
        <v>25.691</v>
      </c>
      <c r="M157" s="5">
        <v>136</v>
      </c>
      <c r="N157" s="14" t="s">
        <v>104</v>
      </c>
      <c r="O157" s="14" t="s">
        <v>22</v>
      </c>
      <c r="P157" s="5">
        <v>21.495</v>
      </c>
    </row>
    <row r="158" spans="1:16" ht="12.75">
      <c r="A158" s="5">
        <v>22.168</v>
      </c>
      <c r="M158" s="5">
        <v>154</v>
      </c>
      <c r="N158" s="14" t="s">
        <v>85</v>
      </c>
      <c r="O158" s="14" t="s">
        <v>9</v>
      </c>
      <c r="P158" s="5">
        <v>21.413</v>
      </c>
    </row>
    <row r="159" spans="1:16" ht="12.75">
      <c r="A159" s="5">
        <v>20.035</v>
      </c>
      <c r="M159" s="5">
        <v>165</v>
      </c>
      <c r="N159" s="14" t="s">
        <v>128</v>
      </c>
      <c r="O159" s="14" t="s">
        <v>255</v>
      </c>
      <c r="P159" s="5">
        <v>21.347</v>
      </c>
    </row>
    <row r="160" spans="1:16" ht="12.75">
      <c r="A160" s="5">
        <v>24.572</v>
      </c>
      <c r="M160" s="5">
        <v>172</v>
      </c>
      <c r="N160" s="14" t="s">
        <v>115</v>
      </c>
      <c r="O160" s="14" t="s">
        <v>258</v>
      </c>
      <c r="P160" s="5">
        <v>21.332</v>
      </c>
    </row>
    <row r="161" spans="1:16" ht="12.75">
      <c r="A161" s="5">
        <v>28.219</v>
      </c>
      <c r="M161" s="5">
        <v>141</v>
      </c>
      <c r="N161" s="14" t="s">
        <v>138</v>
      </c>
      <c r="O161" s="14" t="s">
        <v>43</v>
      </c>
      <c r="P161" s="5">
        <v>21.194</v>
      </c>
    </row>
    <row r="162" spans="1:16" ht="12.75">
      <c r="A162" s="5">
        <v>14.839</v>
      </c>
      <c r="M162" s="5">
        <v>137</v>
      </c>
      <c r="N162" s="14" t="s">
        <v>126</v>
      </c>
      <c r="O162" s="15" t="s">
        <v>4</v>
      </c>
      <c r="P162" s="5">
        <v>21.185</v>
      </c>
    </row>
    <row r="163" spans="1:16" ht="12.75">
      <c r="A163" s="5">
        <v>28.585</v>
      </c>
      <c r="M163" s="5">
        <v>171</v>
      </c>
      <c r="N163" s="14" t="s">
        <v>108</v>
      </c>
      <c r="O163" s="14" t="s">
        <v>257</v>
      </c>
      <c r="P163" s="5">
        <v>21.088</v>
      </c>
    </row>
    <row r="164" spans="1:16" ht="12.75">
      <c r="A164" s="5">
        <v>23.252</v>
      </c>
      <c r="M164" s="5">
        <v>168</v>
      </c>
      <c r="N164" s="14" t="s">
        <v>119</v>
      </c>
      <c r="O164" s="14" t="s">
        <v>33</v>
      </c>
      <c r="P164" s="5">
        <v>21.073</v>
      </c>
    </row>
    <row r="165" spans="1:16" ht="12.75">
      <c r="A165" s="5">
        <v>21.347</v>
      </c>
      <c r="M165" s="5">
        <v>174</v>
      </c>
      <c r="N165" s="14" t="s">
        <v>102</v>
      </c>
      <c r="O165" s="14" t="s">
        <v>324</v>
      </c>
      <c r="P165" s="5">
        <v>20.903</v>
      </c>
    </row>
    <row r="166" spans="1:16" ht="12.75">
      <c r="A166" s="5">
        <v>12.369</v>
      </c>
      <c r="M166" s="5">
        <v>129</v>
      </c>
      <c r="N166" s="14" t="s">
        <v>149</v>
      </c>
      <c r="O166" s="14" t="s">
        <v>350</v>
      </c>
      <c r="P166" s="5">
        <v>20.688</v>
      </c>
    </row>
    <row r="167" spans="1:16" ht="12.75">
      <c r="A167" s="5">
        <v>25.623</v>
      </c>
      <c r="M167" s="5">
        <v>179</v>
      </c>
      <c r="N167" s="14" t="s">
        <v>105</v>
      </c>
      <c r="O167" s="14" t="s">
        <v>24</v>
      </c>
      <c r="P167" s="5">
        <v>20.369</v>
      </c>
    </row>
    <row r="168" spans="1:16" ht="12.75">
      <c r="A168" s="5">
        <v>21.073</v>
      </c>
      <c r="M168" s="5">
        <v>206</v>
      </c>
      <c r="N168" s="14" t="s">
        <v>94</v>
      </c>
      <c r="O168" s="14" t="s">
        <v>276</v>
      </c>
      <c r="P168" s="5">
        <v>20.104</v>
      </c>
    </row>
    <row r="169" spans="1:16" ht="12.75">
      <c r="A169" s="5">
        <v>23.109</v>
      </c>
      <c r="M169" s="5">
        <v>159</v>
      </c>
      <c r="N169" s="14" t="s">
        <v>124</v>
      </c>
      <c r="O169" s="14" t="s">
        <v>251</v>
      </c>
      <c r="P169" s="5">
        <v>20.035</v>
      </c>
    </row>
    <row r="170" spans="1:16" ht="12.75">
      <c r="A170" s="5">
        <v>12.481</v>
      </c>
      <c r="M170" s="5">
        <v>225</v>
      </c>
      <c r="N170" s="15" t="s">
        <v>142</v>
      </c>
      <c r="O170" s="14" t="s">
        <v>50</v>
      </c>
      <c r="P170" s="5">
        <v>20.001</v>
      </c>
    </row>
    <row r="171" spans="1:16" ht="12.75">
      <c r="A171" s="5">
        <v>21.088</v>
      </c>
      <c r="M171" s="5">
        <v>188</v>
      </c>
      <c r="N171" s="14" t="s">
        <v>139</v>
      </c>
      <c r="O171" s="15" t="s">
        <v>303</v>
      </c>
      <c r="P171" s="5">
        <v>19.95</v>
      </c>
    </row>
    <row r="172" spans="1:16" ht="12.75">
      <c r="A172" s="5">
        <v>21.332</v>
      </c>
      <c r="M172" s="5">
        <v>173</v>
      </c>
      <c r="N172" s="14" t="s">
        <v>127</v>
      </c>
      <c r="O172" s="14" t="s">
        <v>334</v>
      </c>
      <c r="P172" s="5">
        <v>19.908</v>
      </c>
    </row>
    <row r="173" spans="1:16" ht="12.75">
      <c r="A173" s="5">
        <v>19.908</v>
      </c>
      <c r="M173" s="5">
        <v>117</v>
      </c>
      <c r="N173" s="14" t="s">
        <v>130</v>
      </c>
      <c r="O173" s="14" t="s">
        <v>337</v>
      </c>
      <c r="P173" s="5">
        <v>19.891</v>
      </c>
    </row>
    <row r="174" spans="1:16" ht="12.75">
      <c r="A174" s="5">
        <v>20.903</v>
      </c>
      <c r="M174" s="5">
        <v>144</v>
      </c>
      <c r="N174" s="14" t="s">
        <v>102</v>
      </c>
      <c r="O174" s="14" t="s">
        <v>323</v>
      </c>
      <c r="P174" s="5">
        <v>19.873</v>
      </c>
    </row>
    <row r="175" spans="1:16" ht="12.75">
      <c r="A175" s="5">
        <v>18.05</v>
      </c>
      <c r="M175" s="5">
        <v>204</v>
      </c>
      <c r="N175" s="14" t="s">
        <v>108</v>
      </c>
      <c r="O175" s="14" t="s">
        <v>275</v>
      </c>
      <c r="P175" s="5">
        <v>19.81</v>
      </c>
    </row>
    <row r="176" spans="1:16" ht="12.75">
      <c r="A176" s="5">
        <v>23.597</v>
      </c>
      <c r="M176" s="5">
        <v>110</v>
      </c>
      <c r="N176" s="14" t="s">
        <v>95</v>
      </c>
      <c r="O176" s="14" t="s">
        <v>318</v>
      </c>
      <c r="P176" s="5">
        <v>19.641</v>
      </c>
    </row>
    <row r="177" spans="1:16" ht="12.75">
      <c r="A177" s="5">
        <v>17.073</v>
      </c>
      <c r="M177" s="5">
        <v>127</v>
      </c>
      <c r="N177" s="14" t="s">
        <v>128</v>
      </c>
      <c r="O177" s="14" t="s">
        <v>237</v>
      </c>
      <c r="P177" s="5">
        <v>19.266</v>
      </c>
    </row>
    <row r="178" spans="1:16" ht="12.75">
      <c r="A178" s="5">
        <v>23.812</v>
      </c>
      <c r="M178" s="5">
        <v>149</v>
      </c>
      <c r="N178" s="14" t="s">
        <v>130</v>
      </c>
      <c r="O178" s="14" t="s">
        <v>336</v>
      </c>
      <c r="P178" s="5">
        <v>18.986</v>
      </c>
    </row>
    <row r="179" spans="1:16" ht="12.75">
      <c r="A179" s="5">
        <v>20.369</v>
      </c>
      <c r="M179" s="5">
        <v>98</v>
      </c>
      <c r="N179" s="14" t="s">
        <v>127</v>
      </c>
      <c r="O179" s="14" t="s">
        <v>332</v>
      </c>
      <c r="P179" s="5">
        <v>18.952</v>
      </c>
    </row>
    <row r="180" spans="1:16" ht="12.75">
      <c r="A180" s="5">
        <v>17.06</v>
      </c>
      <c r="M180" s="5">
        <v>190</v>
      </c>
      <c r="N180" s="14" t="s">
        <v>102</v>
      </c>
      <c r="O180" s="14" t="s">
        <v>20</v>
      </c>
      <c r="P180" s="5">
        <v>18.946</v>
      </c>
    </row>
    <row r="181" spans="1:16" ht="12.75">
      <c r="A181" s="5">
        <v>15.827</v>
      </c>
      <c r="M181" s="5">
        <v>187</v>
      </c>
      <c r="N181" s="14" t="s">
        <v>131</v>
      </c>
      <c r="O181" s="14" t="s">
        <v>266</v>
      </c>
      <c r="P181" s="5">
        <v>18.935</v>
      </c>
    </row>
    <row r="182" spans="1:16" ht="12.75">
      <c r="A182" s="5">
        <v>15.565</v>
      </c>
      <c r="M182" s="5">
        <v>211</v>
      </c>
      <c r="N182" s="14" t="s">
        <v>107</v>
      </c>
      <c r="O182" s="14" t="s">
        <v>281</v>
      </c>
      <c r="P182" s="5">
        <v>18.826</v>
      </c>
    </row>
    <row r="183" spans="1:16" ht="12.75">
      <c r="A183" s="5">
        <v>23.499</v>
      </c>
      <c r="M183" s="5">
        <v>198</v>
      </c>
      <c r="N183" s="14" t="s">
        <v>112</v>
      </c>
      <c r="O183" s="14" t="s">
        <v>270</v>
      </c>
      <c r="P183" s="5">
        <v>18.803</v>
      </c>
    </row>
    <row r="184" spans="1:16" ht="12.75">
      <c r="A184" s="5">
        <v>14.089</v>
      </c>
      <c r="M184" s="5">
        <v>88</v>
      </c>
      <c r="N184" s="14" t="s">
        <v>149</v>
      </c>
      <c r="O184" s="14" t="s">
        <v>351</v>
      </c>
      <c r="P184" s="5">
        <v>18.351</v>
      </c>
    </row>
    <row r="185" spans="1:16" ht="12.75">
      <c r="A185" s="5">
        <v>24.801</v>
      </c>
      <c r="M185" s="5">
        <v>189</v>
      </c>
      <c r="N185" s="14" t="s">
        <v>108</v>
      </c>
      <c r="O185" s="14" t="s">
        <v>267</v>
      </c>
      <c r="P185" s="5">
        <v>18.349</v>
      </c>
    </row>
    <row r="186" spans="1:16" ht="12.75">
      <c r="A186" s="5">
        <v>14.921</v>
      </c>
      <c r="M186" s="5">
        <v>175</v>
      </c>
      <c r="N186" s="14" t="s">
        <v>131</v>
      </c>
      <c r="O186" s="14" t="s">
        <v>259</v>
      </c>
      <c r="P186" s="5">
        <v>18.05</v>
      </c>
    </row>
    <row r="187" spans="1:16" ht="12.75">
      <c r="A187" s="5">
        <v>18.935</v>
      </c>
      <c r="M187" s="5">
        <v>200</v>
      </c>
      <c r="N187" s="14" t="s">
        <v>122</v>
      </c>
      <c r="O187" s="14" t="s">
        <v>272</v>
      </c>
      <c r="P187" s="5">
        <v>17.985</v>
      </c>
    </row>
    <row r="188" spans="1:16" ht="12.75">
      <c r="A188" s="5">
        <v>19.95</v>
      </c>
      <c r="M188" s="5">
        <v>111</v>
      </c>
      <c r="N188" s="14" t="s">
        <v>101</v>
      </c>
      <c r="O188" s="15" t="s">
        <v>225</v>
      </c>
      <c r="P188" s="5">
        <v>17.954</v>
      </c>
    </row>
    <row r="189" spans="1:16" ht="12.75">
      <c r="A189" s="5">
        <v>18.349</v>
      </c>
      <c r="M189" s="5">
        <v>156</v>
      </c>
      <c r="N189" s="14" t="s">
        <v>116</v>
      </c>
      <c r="O189" s="14" t="s">
        <v>27</v>
      </c>
      <c r="P189" s="5">
        <v>17.914</v>
      </c>
    </row>
    <row r="190" spans="1:16" ht="12.75">
      <c r="A190" s="5">
        <v>18.946</v>
      </c>
      <c r="M190" s="5">
        <v>194</v>
      </c>
      <c r="N190" s="14" t="s">
        <v>140</v>
      </c>
      <c r="O190" s="14" t="s">
        <v>47</v>
      </c>
      <c r="P190" s="5">
        <v>17.868</v>
      </c>
    </row>
    <row r="191" spans="1:16" ht="12.75">
      <c r="A191" s="5">
        <v>21.749</v>
      </c>
      <c r="M191" s="5">
        <v>102</v>
      </c>
      <c r="N191" s="14" t="s">
        <v>126</v>
      </c>
      <c r="O191" s="15" t="s">
        <v>1</v>
      </c>
      <c r="P191" s="5">
        <v>17.864</v>
      </c>
    </row>
    <row r="192" spans="1:16" ht="12.75">
      <c r="A192" s="5">
        <v>22.533</v>
      </c>
      <c r="M192" s="5">
        <v>228</v>
      </c>
      <c r="N192" s="14" t="s">
        <v>133</v>
      </c>
      <c r="O192" s="14" t="s">
        <v>287</v>
      </c>
      <c r="P192" s="5">
        <v>17.775</v>
      </c>
    </row>
    <row r="193" spans="1:16" ht="12.75">
      <c r="A193" s="5">
        <v>17.595</v>
      </c>
      <c r="M193" s="5">
        <v>132</v>
      </c>
      <c r="N193" s="14" t="s">
        <v>103</v>
      </c>
      <c r="O193" s="14" t="s">
        <v>240</v>
      </c>
      <c r="P193" s="5">
        <v>17.698</v>
      </c>
    </row>
    <row r="194" spans="1:16" ht="12.75">
      <c r="A194" s="5">
        <v>17.868</v>
      </c>
      <c r="M194" s="5">
        <v>193</v>
      </c>
      <c r="N194" s="14" t="s">
        <v>123</v>
      </c>
      <c r="O194" s="14" t="s">
        <v>330</v>
      </c>
      <c r="P194" s="5">
        <v>17.595</v>
      </c>
    </row>
    <row r="195" spans="1:16" ht="12.75">
      <c r="A195" s="5">
        <v>11.531</v>
      </c>
      <c r="M195" s="5">
        <v>218</v>
      </c>
      <c r="N195" s="14" t="s">
        <v>123</v>
      </c>
      <c r="O195" s="14" t="s">
        <v>331</v>
      </c>
      <c r="P195" s="5">
        <v>17.351</v>
      </c>
    </row>
    <row r="196" spans="1:16" ht="12.75">
      <c r="A196" s="5">
        <v>11.925</v>
      </c>
      <c r="M196" s="5">
        <v>203</v>
      </c>
      <c r="N196" s="14" t="s">
        <v>114</v>
      </c>
      <c r="O196" s="14" t="s">
        <v>274</v>
      </c>
      <c r="P196" s="5">
        <v>17.13</v>
      </c>
    </row>
    <row r="197" spans="1:16" ht="12.75">
      <c r="A197" s="5">
        <v>16.678</v>
      </c>
      <c r="M197" s="5">
        <v>153</v>
      </c>
      <c r="N197" s="14" t="s">
        <v>127</v>
      </c>
      <c r="O197" s="14" t="s">
        <v>333</v>
      </c>
      <c r="P197" s="5">
        <v>17.121</v>
      </c>
    </row>
    <row r="198" spans="1:16" ht="12.75">
      <c r="A198" s="5">
        <v>18.803</v>
      </c>
      <c r="M198" s="5">
        <v>177</v>
      </c>
      <c r="N198" s="14" t="s">
        <v>127</v>
      </c>
      <c r="O198" s="14" t="s">
        <v>335</v>
      </c>
      <c r="P198" s="5">
        <v>17.073</v>
      </c>
    </row>
    <row r="199" spans="1:16" ht="12.75">
      <c r="A199" s="5">
        <v>16.564</v>
      </c>
      <c r="M199" s="5">
        <v>180</v>
      </c>
      <c r="N199" s="14" t="s">
        <v>140</v>
      </c>
      <c r="O199" s="14" t="s">
        <v>46</v>
      </c>
      <c r="P199" s="5">
        <v>17.06</v>
      </c>
    </row>
    <row r="200" spans="1:16" ht="12.75">
      <c r="A200" s="5">
        <v>17.985</v>
      </c>
      <c r="M200" s="5">
        <v>220</v>
      </c>
      <c r="N200" s="14" t="s">
        <v>130</v>
      </c>
      <c r="O200" s="14" t="s">
        <v>338</v>
      </c>
      <c r="P200" s="5">
        <v>17.06</v>
      </c>
    </row>
    <row r="201" spans="1:16" ht="12.75">
      <c r="A201" s="5">
        <v>9.809</v>
      </c>
      <c r="M201" s="5">
        <v>221</v>
      </c>
      <c r="N201" s="14" t="s">
        <v>131</v>
      </c>
      <c r="O201" s="14" t="s">
        <v>284</v>
      </c>
      <c r="P201" s="5">
        <v>16.917</v>
      </c>
    </row>
    <row r="202" spans="1:16" ht="12.75">
      <c r="A202" s="5">
        <v>13.603</v>
      </c>
      <c r="M202" s="5">
        <v>197</v>
      </c>
      <c r="N202" s="14" t="s">
        <v>98</v>
      </c>
      <c r="O202" s="14" t="s">
        <v>319</v>
      </c>
      <c r="P202" s="5">
        <v>16.678</v>
      </c>
    </row>
    <row r="203" spans="1:16" ht="12.75">
      <c r="A203" s="5">
        <v>17.13</v>
      </c>
      <c r="M203" s="5">
        <v>199</v>
      </c>
      <c r="N203" s="14" t="s">
        <v>114</v>
      </c>
      <c r="O203" s="14" t="s">
        <v>271</v>
      </c>
      <c r="P203" s="5">
        <v>16.564</v>
      </c>
    </row>
    <row r="204" spans="1:16" ht="12.75">
      <c r="A204" s="5">
        <v>19.81</v>
      </c>
      <c r="M204" s="5">
        <v>216</v>
      </c>
      <c r="N204" s="14" t="s">
        <v>90</v>
      </c>
      <c r="O204" s="14" t="s">
        <v>14</v>
      </c>
      <c r="P204" s="5">
        <v>16.556</v>
      </c>
    </row>
    <row r="205" spans="1:16" ht="12.75">
      <c r="A205" s="5">
        <v>14.801</v>
      </c>
      <c r="M205" s="5">
        <v>226</v>
      </c>
      <c r="N205" s="14" t="s">
        <v>130</v>
      </c>
      <c r="O205" s="14" t="s">
        <v>339</v>
      </c>
      <c r="P205" s="5">
        <v>16.374</v>
      </c>
    </row>
    <row r="206" spans="1:16" ht="12.75">
      <c r="A206" s="5">
        <v>20.104</v>
      </c>
      <c r="M206" s="5">
        <v>181</v>
      </c>
      <c r="N206" s="14" t="s">
        <v>115</v>
      </c>
      <c r="O206" s="14" t="s">
        <v>262</v>
      </c>
      <c r="P206" s="5">
        <v>15.827</v>
      </c>
    </row>
    <row r="207" spans="1:16" ht="12.75">
      <c r="A207" s="5">
        <v>21.874</v>
      </c>
      <c r="M207" s="5">
        <v>223</v>
      </c>
      <c r="N207" s="14" t="s">
        <v>123</v>
      </c>
      <c r="O207" s="14" t="s">
        <v>328</v>
      </c>
      <c r="P207" s="5">
        <v>15.658</v>
      </c>
    </row>
    <row r="208" spans="1:16" ht="12.75">
      <c r="A208" s="5">
        <v>15.645</v>
      </c>
      <c r="M208" s="5">
        <v>208</v>
      </c>
      <c r="N208" s="14" t="s">
        <v>101</v>
      </c>
      <c r="O208" s="14" t="s">
        <v>278</v>
      </c>
      <c r="P208" s="5">
        <v>15.645</v>
      </c>
    </row>
    <row r="209" spans="1:16" ht="12.75">
      <c r="A209" s="5">
        <v>21.546</v>
      </c>
      <c r="M209" s="5">
        <v>182</v>
      </c>
      <c r="N209" s="14" t="s">
        <v>98</v>
      </c>
      <c r="O209" s="14" t="s">
        <v>320</v>
      </c>
      <c r="P209" s="5">
        <v>15.565</v>
      </c>
    </row>
    <row r="210" spans="1:16" ht="12.75">
      <c r="A210" s="5">
        <v>14.958</v>
      </c>
      <c r="M210" s="5">
        <v>213</v>
      </c>
      <c r="N210" s="14" t="s">
        <v>98</v>
      </c>
      <c r="O210" s="14" t="s">
        <v>322</v>
      </c>
      <c r="P210" s="5">
        <v>15.176</v>
      </c>
    </row>
    <row r="211" spans="1:16" ht="12.75">
      <c r="A211" s="5">
        <v>18.826</v>
      </c>
      <c r="M211" s="5">
        <v>214</v>
      </c>
      <c r="N211" s="14" t="s">
        <v>107</v>
      </c>
      <c r="O211" s="14" t="s">
        <v>282</v>
      </c>
      <c r="P211" s="5">
        <v>15.092</v>
      </c>
    </row>
    <row r="212" spans="1:16" ht="12.75">
      <c r="A212" s="5">
        <v>10.737</v>
      </c>
      <c r="M212" s="5">
        <v>217</v>
      </c>
      <c r="N212" s="14" t="s">
        <v>95</v>
      </c>
      <c r="O212" s="14" t="s">
        <v>315</v>
      </c>
      <c r="P212" s="5">
        <v>14.979</v>
      </c>
    </row>
    <row r="213" spans="1:16" ht="12.75">
      <c r="A213" s="5">
        <v>15.176</v>
      </c>
      <c r="M213" s="5">
        <v>210</v>
      </c>
      <c r="N213" s="14" t="s">
        <v>124</v>
      </c>
      <c r="O213" s="14" t="s">
        <v>280</v>
      </c>
      <c r="P213" s="5">
        <v>14.958</v>
      </c>
    </row>
    <row r="214" spans="1:16" ht="12.75">
      <c r="A214" s="5">
        <v>15.092</v>
      </c>
      <c r="M214" s="5">
        <v>186</v>
      </c>
      <c r="N214" s="14" t="s">
        <v>126</v>
      </c>
      <c r="O214" s="15" t="s">
        <v>2</v>
      </c>
      <c r="P214" s="5">
        <v>14.921</v>
      </c>
    </row>
    <row r="215" spans="1:16" ht="12.75">
      <c r="A215" s="5">
        <v>12.747</v>
      </c>
      <c r="M215" s="5">
        <v>162</v>
      </c>
      <c r="N215" s="14" t="s">
        <v>95</v>
      </c>
      <c r="O215" s="14" t="s">
        <v>316</v>
      </c>
      <c r="P215" s="5">
        <v>14.839</v>
      </c>
    </row>
    <row r="216" spans="1:16" ht="12.75">
      <c r="A216" s="5">
        <v>16.556</v>
      </c>
      <c r="M216" s="5">
        <v>205</v>
      </c>
      <c r="N216" s="14" t="s">
        <v>140</v>
      </c>
      <c r="O216" s="14" t="s">
        <v>48</v>
      </c>
      <c r="P216" s="5">
        <v>14.801</v>
      </c>
    </row>
    <row r="217" spans="1:16" ht="12.75">
      <c r="A217" s="5">
        <v>14.979</v>
      </c>
      <c r="M217" s="5">
        <v>230</v>
      </c>
      <c r="N217" s="14" t="s">
        <v>124</v>
      </c>
      <c r="O217" s="14" t="s">
        <v>289</v>
      </c>
      <c r="P217" s="5">
        <v>14.163</v>
      </c>
    </row>
    <row r="218" spans="1:16" ht="12.75">
      <c r="A218" s="5">
        <v>17.351</v>
      </c>
      <c r="M218" s="5">
        <v>184</v>
      </c>
      <c r="N218" s="14" t="s">
        <v>107</v>
      </c>
      <c r="O218" s="14" t="s">
        <v>264</v>
      </c>
      <c r="P218" s="5">
        <v>14.089</v>
      </c>
    </row>
    <row r="219" spans="1:16" ht="12.75">
      <c r="A219" s="5">
        <v>12.339</v>
      </c>
      <c r="M219" s="5">
        <v>224</v>
      </c>
      <c r="N219" s="14" t="s">
        <v>90</v>
      </c>
      <c r="O219" s="14" t="s">
        <v>15</v>
      </c>
      <c r="P219" s="5">
        <v>14.073</v>
      </c>
    </row>
    <row r="220" spans="1:16" ht="12.75">
      <c r="A220" s="5">
        <v>17.06</v>
      </c>
      <c r="M220" s="5">
        <v>202</v>
      </c>
      <c r="N220" s="14" t="s">
        <v>99</v>
      </c>
      <c r="O220" s="14" t="s">
        <v>273</v>
      </c>
      <c r="P220" s="5">
        <v>13.603</v>
      </c>
    </row>
    <row r="221" spans="1:16" ht="12.75">
      <c r="A221" s="5">
        <v>16.917</v>
      </c>
      <c r="M221" s="5">
        <v>238</v>
      </c>
      <c r="N221" s="14" t="s">
        <v>91</v>
      </c>
      <c r="O221" s="14" t="s">
        <v>314</v>
      </c>
      <c r="P221" s="5">
        <v>13.367</v>
      </c>
    </row>
    <row r="222" spans="1:16" ht="12.75">
      <c r="A222" s="5">
        <v>13.25</v>
      </c>
      <c r="M222" s="5">
        <v>222</v>
      </c>
      <c r="N222" s="14" t="s">
        <v>125</v>
      </c>
      <c r="O222" s="14" t="s">
        <v>285</v>
      </c>
      <c r="P222" s="5">
        <v>13.25</v>
      </c>
    </row>
    <row r="223" spans="1:16" ht="12.75">
      <c r="A223" s="5">
        <v>15.658</v>
      </c>
      <c r="M223" s="5">
        <v>229</v>
      </c>
      <c r="N223" s="14" t="s">
        <v>122</v>
      </c>
      <c r="O223" s="14" t="s">
        <v>288</v>
      </c>
      <c r="P223" s="5">
        <v>12.879</v>
      </c>
    </row>
    <row r="224" spans="1:16" ht="12.75">
      <c r="A224" s="5">
        <v>14.073</v>
      </c>
      <c r="M224" s="5">
        <v>215</v>
      </c>
      <c r="N224" s="14" t="s">
        <v>112</v>
      </c>
      <c r="O224" s="14" t="s">
        <v>283</v>
      </c>
      <c r="P224" s="5">
        <v>12.747</v>
      </c>
    </row>
    <row r="225" spans="1:16" ht="12.75">
      <c r="A225" s="5">
        <v>20.001</v>
      </c>
      <c r="M225" s="5">
        <v>170</v>
      </c>
      <c r="N225" s="14" t="s">
        <v>116</v>
      </c>
      <c r="O225" s="14" t="s">
        <v>30</v>
      </c>
      <c r="P225" s="5">
        <v>12.481</v>
      </c>
    </row>
    <row r="226" spans="1:16" ht="12.75">
      <c r="A226" s="5">
        <v>16.374</v>
      </c>
      <c r="M226" s="5">
        <v>166</v>
      </c>
      <c r="N226" s="14" t="s">
        <v>125</v>
      </c>
      <c r="O226" s="14" t="s">
        <v>256</v>
      </c>
      <c r="P226" s="5">
        <v>12.369</v>
      </c>
    </row>
    <row r="227" spans="1:16" ht="12.75">
      <c r="A227" s="5">
        <v>11.492</v>
      </c>
      <c r="M227" s="5">
        <v>219</v>
      </c>
      <c r="N227" s="14" t="s">
        <v>102</v>
      </c>
      <c r="O227" s="14" t="s">
        <v>19</v>
      </c>
      <c r="P227" s="5">
        <v>12.339</v>
      </c>
    </row>
    <row r="228" spans="1:16" ht="12.75">
      <c r="A228" s="5">
        <v>17.775</v>
      </c>
      <c r="M228" s="5">
        <v>196</v>
      </c>
      <c r="N228" s="14" t="s">
        <v>104</v>
      </c>
      <c r="O228" s="14" t="s">
        <v>21</v>
      </c>
      <c r="P228" s="5">
        <v>11.925</v>
      </c>
    </row>
    <row r="229" spans="1:16" ht="12.75">
      <c r="A229" s="5">
        <v>12.879</v>
      </c>
      <c r="M229" s="5">
        <v>195</v>
      </c>
      <c r="N229" s="14" t="s">
        <v>125</v>
      </c>
      <c r="O229" s="14" t="s">
        <v>269</v>
      </c>
      <c r="P229" s="5">
        <v>11.531</v>
      </c>
    </row>
    <row r="230" spans="1:16" ht="12.75">
      <c r="A230" s="5">
        <v>14.163</v>
      </c>
      <c r="M230" s="5">
        <v>227</v>
      </c>
      <c r="N230" s="14" t="s">
        <v>114</v>
      </c>
      <c r="O230" s="14" t="s">
        <v>286</v>
      </c>
      <c r="P230" s="5">
        <v>11.492</v>
      </c>
    </row>
    <row r="231" spans="1:16" ht="12.75">
      <c r="A231" s="5">
        <v>9.478</v>
      </c>
      <c r="M231" s="5">
        <v>234</v>
      </c>
      <c r="N231" s="14" t="s">
        <v>91</v>
      </c>
      <c r="O231" s="14" t="s">
        <v>313</v>
      </c>
      <c r="P231" s="5">
        <v>11.429</v>
      </c>
    </row>
    <row r="232" spans="1:16" ht="12.75">
      <c r="A232" s="5">
        <v>9.317</v>
      </c>
      <c r="M232" s="5">
        <v>212</v>
      </c>
      <c r="N232" s="14" t="s">
        <v>98</v>
      </c>
      <c r="O232" s="14" t="s">
        <v>321</v>
      </c>
      <c r="P232" s="5">
        <v>10.737</v>
      </c>
    </row>
    <row r="233" spans="1:16" ht="12.75">
      <c r="A233" s="5">
        <v>8.98</v>
      </c>
      <c r="M233" s="5">
        <v>201</v>
      </c>
      <c r="N233" s="14" t="s">
        <v>90</v>
      </c>
      <c r="O233" s="14" t="s">
        <v>13</v>
      </c>
      <c r="P233" s="5">
        <v>9.809</v>
      </c>
    </row>
    <row r="234" spans="1:16" ht="12.75">
      <c r="A234" s="5">
        <v>11.429</v>
      </c>
      <c r="M234" s="5">
        <v>239</v>
      </c>
      <c r="N234" s="14" t="s">
        <v>133</v>
      </c>
      <c r="O234" s="14" t="s">
        <v>292</v>
      </c>
      <c r="P234" s="5">
        <v>9.715</v>
      </c>
    </row>
    <row r="235" spans="1:16" ht="12.75">
      <c r="A235" s="5">
        <v>8.921</v>
      </c>
      <c r="M235" s="5">
        <v>240</v>
      </c>
      <c r="N235" s="14" t="s">
        <v>147</v>
      </c>
      <c r="O235" s="14" t="s">
        <v>346</v>
      </c>
      <c r="P235" s="5">
        <v>9.487</v>
      </c>
    </row>
    <row r="236" spans="1:16" ht="12.75">
      <c r="A236" s="5">
        <v>8.248</v>
      </c>
      <c r="M236" s="5">
        <v>231</v>
      </c>
      <c r="N236" s="14" t="s">
        <v>142</v>
      </c>
      <c r="O236" s="14" t="s">
        <v>51</v>
      </c>
      <c r="P236" s="5">
        <v>9.478</v>
      </c>
    </row>
    <row r="237" spans="1:16" ht="12.75">
      <c r="A237" s="5">
        <v>8.021</v>
      </c>
      <c r="M237" s="5">
        <v>232</v>
      </c>
      <c r="N237" s="14" t="s">
        <v>101</v>
      </c>
      <c r="O237" s="14" t="s">
        <v>290</v>
      </c>
      <c r="P237" s="5">
        <v>9.317</v>
      </c>
    </row>
    <row r="238" spans="1:16" ht="12.75">
      <c r="A238" s="5">
        <v>13.367</v>
      </c>
      <c r="M238" s="5">
        <v>233</v>
      </c>
      <c r="N238" s="14" t="s">
        <v>128</v>
      </c>
      <c r="O238" s="14" t="s">
        <v>291</v>
      </c>
      <c r="P238" s="5">
        <v>8.98</v>
      </c>
    </row>
    <row r="239" spans="1:16" ht="12.75">
      <c r="A239" s="5">
        <v>9.715</v>
      </c>
      <c r="M239" s="5">
        <v>235</v>
      </c>
      <c r="N239" s="14" t="s">
        <v>104</v>
      </c>
      <c r="O239" s="15" t="s">
        <v>354</v>
      </c>
      <c r="P239" s="5">
        <v>8.921</v>
      </c>
    </row>
    <row r="240" spans="1:16" ht="12.75">
      <c r="A240" s="5">
        <v>9.487</v>
      </c>
      <c r="M240" s="5">
        <v>236</v>
      </c>
      <c r="N240" s="14" t="s">
        <v>90</v>
      </c>
      <c r="O240" s="14" t="s">
        <v>16</v>
      </c>
      <c r="P240" s="5">
        <v>8.248</v>
      </c>
    </row>
    <row r="241" spans="1:16" ht="12.75">
      <c r="A241" s="5">
        <v>7.717</v>
      </c>
      <c r="M241" s="5">
        <v>237</v>
      </c>
      <c r="N241" s="14" t="s">
        <v>104</v>
      </c>
      <c r="O241" s="15" t="s">
        <v>353</v>
      </c>
      <c r="P241" s="5">
        <v>8.021</v>
      </c>
    </row>
    <row r="242" spans="1:16" ht="12.75">
      <c r="A242" s="5">
        <v>0</v>
      </c>
      <c r="M242" s="5">
        <v>246</v>
      </c>
      <c r="N242" s="14" t="s">
        <v>133</v>
      </c>
      <c r="O242" s="14" t="s">
        <v>297</v>
      </c>
      <c r="P242" s="5">
        <v>7.862</v>
      </c>
    </row>
    <row r="243" spans="1:16" ht="12.75">
      <c r="A243" s="5">
        <v>4.483</v>
      </c>
      <c r="M243" s="5">
        <v>241</v>
      </c>
      <c r="N243" s="14" t="s">
        <v>133</v>
      </c>
      <c r="O243" s="14" t="s">
        <v>293</v>
      </c>
      <c r="P243" s="5">
        <v>7.717</v>
      </c>
    </row>
    <row r="244" spans="1:16" ht="12.75">
      <c r="A244" s="5">
        <v>0</v>
      </c>
      <c r="M244" s="5">
        <v>248</v>
      </c>
      <c r="N244" s="14" t="s">
        <v>136</v>
      </c>
      <c r="O244" s="14" t="s">
        <v>37</v>
      </c>
      <c r="P244" s="5">
        <v>7.233</v>
      </c>
    </row>
    <row r="245" spans="1:16" ht="12.75">
      <c r="A245" s="5">
        <v>7.189</v>
      </c>
      <c r="M245" s="5">
        <v>245</v>
      </c>
      <c r="N245" s="14" t="s">
        <v>147</v>
      </c>
      <c r="O245" s="14" t="s">
        <v>347</v>
      </c>
      <c r="P245" s="5">
        <v>7.189</v>
      </c>
    </row>
    <row r="246" spans="1:16" ht="12.75">
      <c r="A246" s="5">
        <v>7.862</v>
      </c>
      <c r="M246" s="5">
        <v>247</v>
      </c>
      <c r="N246" s="14" t="s">
        <v>125</v>
      </c>
      <c r="O246" s="14" t="s">
        <v>298</v>
      </c>
      <c r="P246" s="5">
        <v>6.712</v>
      </c>
    </row>
    <row r="247" spans="1:16" ht="12.75">
      <c r="A247" s="5">
        <v>6.712</v>
      </c>
      <c r="M247" s="5">
        <v>253</v>
      </c>
      <c r="N247" s="14" t="s">
        <v>136</v>
      </c>
      <c r="O247" s="14" t="s">
        <v>39</v>
      </c>
      <c r="P247" s="5">
        <v>4.59</v>
      </c>
    </row>
    <row r="248" spans="1:16" ht="12.75">
      <c r="A248" s="5">
        <v>7.233</v>
      </c>
      <c r="M248" s="5">
        <v>243</v>
      </c>
      <c r="N248" s="14" t="s">
        <v>107</v>
      </c>
      <c r="O248" s="14" t="s">
        <v>295</v>
      </c>
      <c r="P248" s="5">
        <v>4.483</v>
      </c>
    </row>
    <row r="249" spans="1:16" ht="12.75">
      <c r="A249" s="5">
        <v>4.266</v>
      </c>
      <c r="M249" s="5">
        <v>255</v>
      </c>
      <c r="N249" s="14" t="s">
        <v>143</v>
      </c>
      <c r="O249" s="14" t="s">
        <v>300</v>
      </c>
      <c r="P249" s="5">
        <v>4.352</v>
      </c>
    </row>
    <row r="250" spans="1:16" ht="12.75">
      <c r="A250" s="5">
        <v>4.011</v>
      </c>
      <c r="M250" s="5">
        <v>251</v>
      </c>
      <c r="N250" s="14" t="s">
        <v>136</v>
      </c>
      <c r="O250" s="14" t="s">
        <v>38</v>
      </c>
      <c r="P250" s="5">
        <v>4.323</v>
      </c>
    </row>
    <row r="251" spans="1:16" ht="12.75">
      <c r="A251" s="5">
        <v>4.323</v>
      </c>
      <c r="M251" s="5">
        <v>249</v>
      </c>
      <c r="N251" s="14" t="s">
        <v>147</v>
      </c>
      <c r="O251" s="14" t="s">
        <v>349</v>
      </c>
      <c r="P251" s="5">
        <v>4.266</v>
      </c>
    </row>
    <row r="252" spans="1:16" ht="12.75">
      <c r="A252" s="5">
        <v>3.844</v>
      </c>
      <c r="M252" s="5">
        <v>250</v>
      </c>
      <c r="N252" s="14" t="s">
        <v>147</v>
      </c>
      <c r="O252" s="14" t="s">
        <v>348</v>
      </c>
      <c r="P252" s="5">
        <v>4.011</v>
      </c>
    </row>
    <row r="253" spans="1:16" ht="12.75">
      <c r="A253" s="5">
        <v>4.59</v>
      </c>
      <c r="M253" s="5">
        <v>252</v>
      </c>
      <c r="N253" s="14" t="s">
        <v>136</v>
      </c>
      <c r="O253" s="14" t="s">
        <v>40</v>
      </c>
      <c r="P253" s="5">
        <v>3.844</v>
      </c>
    </row>
    <row r="254" spans="1:16" ht="12.75">
      <c r="A254" s="5">
        <v>0</v>
      </c>
      <c r="M254" s="5">
        <v>242</v>
      </c>
      <c r="N254" s="14" t="s">
        <v>89</v>
      </c>
      <c r="O254" s="14" t="s">
        <v>294</v>
      </c>
      <c r="P254" s="5">
        <v>0</v>
      </c>
    </row>
    <row r="255" spans="1:16" ht="12.75">
      <c r="A255" s="5">
        <v>4.352</v>
      </c>
      <c r="M255" s="5">
        <v>244</v>
      </c>
      <c r="N255" s="14" t="s">
        <v>89</v>
      </c>
      <c r="O255" s="14" t="s">
        <v>296</v>
      </c>
      <c r="P255" s="5">
        <v>0</v>
      </c>
    </row>
    <row r="256" spans="1:16" ht="12.75">
      <c r="A256" s="5">
        <v>0</v>
      </c>
      <c r="M256" s="5">
        <v>254</v>
      </c>
      <c r="N256" s="14" t="s">
        <v>89</v>
      </c>
      <c r="O256" s="14" t="s">
        <v>299</v>
      </c>
      <c r="P256" s="5">
        <v>0</v>
      </c>
    </row>
    <row r="257" spans="13:16" ht="12.75">
      <c r="M257" s="5">
        <v>256</v>
      </c>
      <c r="N257" s="14" t="s">
        <v>89</v>
      </c>
      <c r="O257" s="14" t="s">
        <v>301</v>
      </c>
      <c r="P257" s="5">
        <v>0</v>
      </c>
    </row>
    <row r="258" ht="12.75">
      <c r="A258" s="8">
        <f>AVERAGE(A1:A256)</f>
        <v>25.033816406250022</v>
      </c>
    </row>
    <row r="259" ht="12.75">
      <c r="A259" s="8">
        <f>A258/60*100</f>
        <v>41.72302734375003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0"/>
  <sheetViews>
    <sheetView workbookViewId="0" topLeftCell="A225">
      <selection activeCell="A260" sqref="A260"/>
    </sheetView>
  </sheetViews>
  <sheetFormatPr defaultColWidth="9.00390625" defaultRowHeight="12.75"/>
  <cols>
    <col min="1" max="10" width="9.125" style="5" customWidth="1"/>
  </cols>
  <sheetData>
    <row r="1" spans="1:10" ht="12.75">
      <c r="A1" s="9" t="s">
        <v>61</v>
      </c>
      <c r="B1" s="9" t="s">
        <v>400</v>
      </c>
      <c r="C1" s="9" t="s">
        <v>401</v>
      </c>
      <c r="D1" s="9" t="s">
        <v>402</v>
      </c>
      <c r="E1" s="9" t="s">
        <v>403</v>
      </c>
      <c r="F1" s="9" t="s">
        <v>404</v>
      </c>
      <c r="G1" s="9" t="s">
        <v>405</v>
      </c>
      <c r="H1" s="9" t="s">
        <v>406</v>
      </c>
      <c r="I1" s="9" t="s">
        <v>407</v>
      </c>
      <c r="J1" s="9" t="s">
        <v>408</v>
      </c>
    </row>
    <row r="2" spans="1:16" ht="12.75">
      <c r="A2" s="10">
        <v>85.5</v>
      </c>
      <c r="B2" s="10">
        <v>8</v>
      </c>
      <c r="C2" s="10">
        <v>3</v>
      </c>
      <c r="D2" s="10">
        <v>3</v>
      </c>
      <c r="E2" s="10">
        <v>11</v>
      </c>
      <c r="F2" s="10">
        <v>12.5</v>
      </c>
      <c r="G2" s="10">
        <v>16.5</v>
      </c>
      <c r="H2" s="10">
        <v>12</v>
      </c>
      <c r="I2" s="10">
        <v>10</v>
      </c>
      <c r="J2" s="10">
        <v>9.5</v>
      </c>
      <c r="L2" s="7">
        <f>A2/99*8</f>
        <v>6.909090909090909</v>
      </c>
      <c r="N2" s="5">
        <f>0</f>
        <v>0</v>
      </c>
      <c r="O2" s="5">
        <v>0</v>
      </c>
      <c r="P2" s="6">
        <f>COUNTIF(L2:L257,"=0")</f>
        <v>31</v>
      </c>
    </row>
    <row r="3" spans="1:16" ht="12.75">
      <c r="A3" s="10">
        <v>67.5</v>
      </c>
      <c r="B3" s="10">
        <v>8</v>
      </c>
      <c r="C3" s="10">
        <v>3</v>
      </c>
      <c r="D3" s="10">
        <v>5</v>
      </c>
      <c r="E3" s="10">
        <v>4</v>
      </c>
      <c r="F3" s="10">
        <v>9</v>
      </c>
      <c r="G3" s="10">
        <v>16.5</v>
      </c>
      <c r="H3" s="10">
        <v>12</v>
      </c>
      <c r="I3" s="10">
        <v>10</v>
      </c>
      <c r="J3" s="10">
        <v>0</v>
      </c>
      <c r="L3" s="7">
        <f aca="true" t="shared" si="0" ref="L3:L66">A3/99*8</f>
        <v>5.454545454545454</v>
      </c>
      <c r="N3" s="5" t="s">
        <v>409</v>
      </c>
      <c r="O3" s="5">
        <v>0.5</v>
      </c>
      <c r="P3" s="6">
        <f>COUNTIF(L2:L257,"&gt;0")-COUNTIF(L2:L257,"&gt;0,5")</f>
        <v>27</v>
      </c>
    </row>
    <row r="4" spans="1:16" ht="12.75">
      <c r="A4" s="10">
        <v>51.5</v>
      </c>
      <c r="B4" s="10">
        <v>8</v>
      </c>
      <c r="C4" s="10">
        <v>6</v>
      </c>
      <c r="D4" s="10">
        <v>5</v>
      </c>
      <c r="E4" s="10">
        <v>8</v>
      </c>
      <c r="F4" s="10">
        <v>8</v>
      </c>
      <c r="G4" s="10">
        <v>13.5</v>
      </c>
      <c r="H4" s="10">
        <v>3</v>
      </c>
      <c r="I4" s="10">
        <v>0</v>
      </c>
      <c r="J4" s="10">
        <v>0</v>
      </c>
      <c r="L4" s="7">
        <f t="shared" si="0"/>
        <v>4.161616161616162</v>
      </c>
      <c r="N4" s="5" t="s">
        <v>410</v>
      </c>
      <c r="O4" s="5">
        <v>1</v>
      </c>
      <c r="P4" s="6">
        <f>COUNTIF(L2:L257,"&gt;0,5")-COUNTIF(L2:L257,"&gt;1")</f>
        <v>26</v>
      </c>
    </row>
    <row r="5" spans="1:16" ht="12.75">
      <c r="A5" s="10">
        <v>78.5</v>
      </c>
      <c r="B5" s="10">
        <v>8</v>
      </c>
      <c r="C5" s="10">
        <v>3</v>
      </c>
      <c r="D5" s="10">
        <v>5</v>
      </c>
      <c r="E5" s="10">
        <v>11</v>
      </c>
      <c r="F5" s="10">
        <v>14</v>
      </c>
      <c r="G5" s="10">
        <v>13.5</v>
      </c>
      <c r="H5" s="10">
        <v>12</v>
      </c>
      <c r="I5" s="10">
        <v>6</v>
      </c>
      <c r="J5" s="10">
        <v>6</v>
      </c>
      <c r="L5" s="7">
        <f t="shared" si="0"/>
        <v>6.343434343434343</v>
      </c>
      <c r="N5" s="5" t="s">
        <v>411</v>
      </c>
      <c r="O5" s="5">
        <v>1.5</v>
      </c>
      <c r="P5" s="6">
        <f>COUNTIF(L2:L257,"&gt;1")-COUNTIF(L2:L257,"&gt;1,5")</f>
        <v>31</v>
      </c>
    </row>
    <row r="6" spans="1:16" ht="12.75">
      <c r="A6" s="10">
        <v>77.5</v>
      </c>
      <c r="B6" s="10">
        <v>8</v>
      </c>
      <c r="C6" s="10">
        <v>3</v>
      </c>
      <c r="D6" s="10">
        <v>5</v>
      </c>
      <c r="E6" s="10">
        <v>11</v>
      </c>
      <c r="F6" s="10">
        <v>13.5</v>
      </c>
      <c r="G6" s="10">
        <v>16.5</v>
      </c>
      <c r="H6" s="10">
        <v>11</v>
      </c>
      <c r="I6" s="10">
        <v>0</v>
      </c>
      <c r="J6" s="10">
        <v>9.5</v>
      </c>
      <c r="L6" s="7">
        <f t="shared" si="0"/>
        <v>6.262626262626263</v>
      </c>
      <c r="N6" s="5" t="s">
        <v>412</v>
      </c>
      <c r="O6" s="5">
        <v>2</v>
      </c>
      <c r="P6" s="6">
        <f>COUNTIF(L2:L257,"&gt;1,5")-COUNTIF(L2:L257,"&gt;2")</f>
        <v>33</v>
      </c>
    </row>
    <row r="7" spans="1:16" ht="12.75">
      <c r="A7" s="10">
        <v>45.5</v>
      </c>
      <c r="B7" s="10">
        <v>8</v>
      </c>
      <c r="C7" s="10">
        <v>0</v>
      </c>
      <c r="D7" s="10">
        <v>4</v>
      </c>
      <c r="E7" s="10">
        <v>0</v>
      </c>
      <c r="F7" s="10">
        <v>0</v>
      </c>
      <c r="G7" s="10">
        <v>16.5</v>
      </c>
      <c r="H7" s="10">
        <v>11</v>
      </c>
      <c r="I7" s="10">
        <v>0</v>
      </c>
      <c r="J7" s="10">
        <v>6</v>
      </c>
      <c r="L7" s="7">
        <f t="shared" si="0"/>
        <v>3.676767676767677</v>
      </c>
      <c r="N7" s="5" t="s">
        <v>413</v>
      </c>
      <c r="O7" s="5">
        <v>2.5</v>
      </c>
      <c r="P7" s="6">
        <f>COUNTIF(L2:L257,"&gt;2")-COUNTIF(L2:L257,"&gt;2,5")</f>
        <v>24</v>
      </c>
    </row>
    <row r="8" spans="1:16" ht="12.75">
      <c r="A8" s="10">
        <v>24.5</v>
      </c>
      <c r="B8" s="10">
        <v>8</v>
      </c>
      <c r="C8" s="10">
        <v>0</v>
      </c>
      <c r="D8" s="10">
        <v>0</v>
      </c>
      <c r="E8" s="10">
        <v>0</v>
      </c>
      <c r="F8" s="10">
        <v>0</v>
      </c>
      <c r="G8" s="10">
        <v>16.5</v>
      </c>
      <c r="H8" s="10">
        <v>0</v>
      </c>
      <c r="I8" s="10">
        <v>0</v>
      </c>
      <c r="J8" s="10">
        <v>0</v>
      </c>
      <c r="L8" s="7">
        <f t="shared" si="0"/>
        <v>1.97979797979798</v>
      </c>
      <c r="N8" s="5" t="s">
        <v>414</v>
      </c>
      <c r="O8" s="5">
        <v>3</v>
      </c>
      <c r="P8" s="6">
        <f>COUNTIF(L2:L257,"&gt;2,5")-COUNTIF(L2:L257,"&gt;3")</f>
        <v>19</v>
      </c>
    </row>
    <row r="9" spans="1:16" ht="12.75">
      <c r="A9" s="10">
        <v>62.5</v>
      </c>
      <c r="B9" s="10">
        <v>8</v>
      </c>
      <c r="C9" s="10">
        <v>0</v>
      </c>
      <c r="D9" s="10">
        <v>5</v>
      </c>
      <c r="E9" s="10">
        <v>11</v>
      </c>
      <c r="F9" s="10">
        <v>8</v>
      </c>
      <c r="G9" s="10">
        <v>16.5</v>
      </c>
      <c r="H9" s="10">
        <v>12</v>
      </c>
      <c r="I9" s="10">
        <v>0</v>
      </c>
      <c r="J9" s="10">
        <v>2</v>
      </c>
      <c r="L9" s="7">
        <f t="shared" si="0"/>
        <v>5.05050505050505</v>
      </c>
      <c r="N9" s="5" t="s">
        <v>415</v>
      </c>
      <c r="O9" s="5">
        <v>3.5</v>
      </c>
      <c r="P9" s="6">
        <f>COUNTIF(L2:L257,"&gt;3")-COUNTIF(L2:L257,"&gt;3,5")</f>
        <v>11</v>
      </c>
    </row>
    <row r="10" spans="1:16" ht="12.75">
      <c r="A10" s="10">
        <v>50.5</v>
      </c>
      <c r="B10" s="10">
        <v>8</v>
      </c>
      <c r="C10" s="10">
        <v>3</v>
      </c>
      <c r="D10" s="10">
        <v>4</v>
      </c>
      <c r="E10" s="10">
        <v>0</v>
      </c>
      <c r="F10" s="10">
        <v>8</v>
      </c>
      <c r="G10" s="10">
        <v>16.5</v>
      </c>
      <c r="H10" s="10">
        <v>8</v>
      </c>
      <c r="I10" s="10">
        <v>3</v>
      </c>
      <c r="J10" s="10">
        <v>0</v>
      </c>
      <c r="L10" s="7">
        <f t="shared" si="0"/>
        <v>4.08080808080808</v>
      </c>
      <c r="N10" s="5" t="s">
        <v>416</v>
      </c>
      <c r="O10" s="5">
        <v>4</v>
      </c>
      <c r="P10" s="6">
        <f>COUNTIF(L2:L257,"&gt;3,5")-COUNTIF(L2:L257,"&gt;4")</f>
        <v>15</v>
      </c>
    </row>
    <row r="11" spans="1:16" ht="12.75">
      <c r="A11" s="10">
        <v>47</v>
      </c>
      <c r="B11" s="10">
        <v>0</v>
      </c>
      <c r="C11" s="10">
        <v>3</v>
      </c>
      <c r="D11" s="10">
        <v>5</v>
      </c>
      <c r="E11" s="10">
        <v>11</v>
      </c>
      <c r="F11" s="10">
        <v>11.5</v>
      </c>
      <c r="G11" s="10">
        <v>16.5</v>
      </c>
      <c r="H11" s="10">
        <v>0</v>
      </c>
      <c r="I11" s="10">
        <v>0</v>
      </c>
      <c r="J11" s="10">
        <v>0</v>
      </c>
      <c r="L11" s="7">
        <f t="shared" si="0"/>
        <v>3.797979797979798</v>
      </c>
      <c r="N11" s="5" t="s">
        <v>417</v>
      </c>
      <c r="O11" s="5">
        <v>4.5</v>
      </c>
      <c r="P11" s="6">
        <f>COUNTIF(L2:L257,"&gt;4")-COUNTIF(L2:L257,"&gt;4,5")</f>
        <v>12</v>
      </c>
    </row>
    <row r="12" spans="1:16" ht="12.75">
      <c r="A12" s="10">
        <v>77.5</v>
      </c>
      <c r="B12" s="10">
        <v>8</v>
      </c>
      <c r="C12" s="10">
        <v>3</v>
      </c>
      <c r="D12" s="10">
        <v>5</v>
      </c>
      <c r="E12" s="10">
        <v>11</v>
      </c>
      <c r="F12" s="10">
        <v>13</v>
      </c>
      <c r="G12" s="10">
        <v>16.5</v>
      </c>
      <c r="H12" s="10">
        <v>12</v>
      </c>
      <c r="I12" s="10">
        <v>3</v>
      </c>
      <c r="J12" s="10">
        <v>6</v>
      </c>
      <c r="L12" s="7">
        <f t="shared" si="0"/>
        <v>6.262626262626263</v>
      </c>
      <c r="N12" s="5" t="s">
        <v>418</v>
      </c>
      <c r="O12" s="5">
        <v>5</v>
      </c>
      <c r="P12" s="6">
        <f>COUNTIF(L2:L257,"&gt;4,5")-COUNTIF(L2:L257,"&gt;5")</f>
        <v>7</v>
      </c>
    </row>
    <row r="13" spans="1:16" ht="12.75">
      <c r="A13" s="10">
        <v>26</v>
      </c>
      <c r="B13" s="10">
        <v>6</v>
      </c>
      <c r="C13" s="10">
        <v>0</v>
      </c>
      <c r="D13" s="10">
        <v>5</v>
      </c>
      <c r="E13" s="10">
        <v>0</v>
      </c>
      <c r="F13" s="10">
        <v>0</v>
      </c>
      <c r="G13" s="10">
        <v>15</v>
      </c>
      <c r="H13" s="10">
        <v>0</v>
      </c>
      <c r="I13" s="10">
        <v>0</v>
      </c>
      <c r="J13" s="10">
        <v>0</v>
      </c>
      <c r="L13" s="7">
        <f t="shared" si="0"/>
        <v>2.101010101010101</v>
      </c>
      <c r="N13" s="5" t="s">
        <v>419</v>
      </c>
      <c r="O13" s="5">
        <v>5.5</v>
      </c>
      <c r="P13" s="6">
        <f>COUNTIF(L2:L257,"&gt;5")-COUNTIF(L2:L257,"&gt;5,5")</f>
        <v>9</v>
      </c>
    </row>
    <row r="14" spans="1:16" ht="12.75">
      <c r="A14" s="10">
        <v>76</v>
      </c>
      <c r="B14" s="10">
        <v>8</v>
      </c>
      <c r="C14" s="10">
        <v>3</v>
      </c>
      <c r="D14" s="10">
        <v>5</v>
      </c>
      <c r="E14" s="10">
        <v>9</v>
      </c>
      <c r="F14" s="10">
        <v>11</v>
      </c>
      <c r="G14" s="10">
        <v>16.5</v>
      </c>
      <c r="H14" s="10">
        <v>8</v>
      </c>
      <c r="I14" s="10">
        <v>10</v>
      </c>
      <c r="J14" s="10">
        <v>5.5</v>
      </c>
      <c r="L14" s="7">
        <f t="shared" si="0"/>
        <v>6.141414141414141</v>
      </c>
      <c r="N14" s="5" t="s">
        <v>420</v>
      </c>
      <c r="O14" s="5">
        <v>6</v>
      </c>
      <c r="P14" s="6">
        <f>COUNTIF(L2:L257,"&gt;5,5")-COUNTIF(L2:L257,"&gt;6")</f>
        <v>5</v>
      </c>
    </row>
    <row r="15" spans="1:16" ht="12.75">
      <c r="A15" s="10">
        <v>36</v>
      </c>
      <c r="B15" s="10">
        <v>8</v>
      </c>
      <c r="C15" s="10">
        <v>3</v>
      </c>
      <c r="D15" s="10">
        <v>3</v>
      </c>
      <c r="E15" s="10">
        <v>3</v>
      </c>
      <c r="F15" s="10">
        <v>2.5</v>
      </c>
      <c r="G15" s="10">
        <v>16.5</v>
      </c>
      <c r="H15" s="10">
        <v>0</v>
      </c>
      <c r="I15" s="10">
        <v>0</v>
      </c>
      <c r="J15" s="10">
        <v>0</v>
      </c>
      <c r="L15" s="7">
        <f t="shared" si="0"/>
        <v>2.909090909090909</v>
      </c>
      <c r="N15" s="5" t="s">
        <v>421</v>
      </c>
      <c r="O15" s="5">
        <v>6.5</v>
      </c>
      <c r="P15" s="6">
        <f>COUNTIF(L2:L257,"&gt;6")-COUNTIF(L2:L257,"&gt;6,5")</f>
        <v>5</v>
      </c>
    </row>
    <row r="16" spans="1:16" ht="12.75">
      <c r="A16" s="10">
        <v>45.5</v>
      </c>
      <c r="B16" s="10">
        <v>8</v>
      </c>
      <c r="C16" s="10">
        <v>6</v>
      </c>
      <c r="D16" s="10">
        <v>5</v>
      </c>
      <c r="E16" s="10">
        <v>2</v>
      </c>
      <c r="F16" s="10">
        <v>0</v>
      </c>
      <c r="G16" s="10">
        <v>16.5</v>
      </c>
      <c r="H16" s="10">
        <v>8</v>
      </c>
      <c r="I16" s="10">
        <v>0</v>
      </c>
      <c r="J16" s="10">
        <v>0</v>
      </c>
      <c r="L16" s="7">
        <f t="shared" si="0"/>
        <v>3.676767676767677</v>
      </c>
      <c r="N16" s="5" t="s">
        <v>422</v>
      </c>
      <c r="O16" s="5">
        <v>7</v>
      </c>
      <c r="P16" s="6">
        <f>COUNTIF(L2:L257,"&gt;6,5")-COUNTIF(L2:L257,"&gt;7")</f>
        <v>1</v>
      </c>
    </row>
    <row r="17" spans="1:16" ht="12.75">
      <c r="A17" s="10">
        <v>48.5</v>
      </c>
      <c r="B17" s="10">
        <v>8</v>
      </c>
      <c r="C17" s="10">
        <v>0</v>
      </c>
      <c r="D17" s="10">
        <v>5</v>
      </c>
      <c r="E17" s="10">
        <v>10</v>
      </c>
      <c r="F17" s="10">
        <v>11.5</v>
      </c>
      <c r="G17" s="10">
        <v>8.5</v>
      </c>
      <c r="H17" s="10">
        <v>0</v>
      </c>
      <c r="I17" s="10">
        <v>4.5</v>
      </c>
      <c r="J17" s="10">
        <v>1</v>
      </c>
      <c r="L17" s="7">
        <f t="shared" si="0"/>
        <v>3.919191919191919</v>
      </c>
      <c r="N17" s="5" t="s">
        <v>423</v>
      </c>
      <c r="O17" s="5">
        <v>7.5</v>
      </c>
      <c r="P17" s="6">
        <f>COUNTIF(L2:L257,"&gt;7")-COUNTIF(L2:L257,"&gt;7,5")</f>
        <v>0</v>
      </c>
    </row>
    <row r="18" spans="1:16" ht="12.75">
      <c r="A18" s="10">
        <v>24</v>
      </c>
      <c r="B18" s="10">
        <v>8</v>
      </c>
      <c r="C18" s="10">
        <v>0</v>
      </c>
      <c r="D18" s="10">
        <v>5</v>
      </c>
      <c r="E18" s="10">
        <v>0</v>
      </c>
      <c r="F18" s="10">
        <v>0</v>
      </c>
      <c r="G18" s="10">
        <v>11</v>
      </c>
      <c r="H18" s="10">
        <v>0</v>
      </c>
      <c r="I18" s="10">
        <v>0</v>
      </c>
      <c r="J18" s="10">
        <v>0</v>
      </c>
      <c r="L18" s="7">
        <f t="shared" si="0"/>
        <v>1.9393939393939394</v>
      </c>
      <c r="N18" s="5" t="s">
        <v>424</v>
      </c>
      <c r="O18" s="5">
        <v>8</v>
      </c>
      <c r="P18" s="5">
        <f>COUNTIF(L2:L257,"&gt;7,5")</f>
        <v>0</v>
      </c>
    </row>
    <row r="19" spans="1:12" ht="12.75">
      <c r="A19" s="10">
        <v>62.5</v>
      </c>
      <c r="B19" s="10">
        <v>8</v>
      </c>
      <c r="C19" s="10">
        <v>9</v>
      </c>
      <c r="D19" s="10">
        <v>5</v>
      </c>
      <c r="E19" s="10">
        <v>0</v>
      </c>
      <c r="F19" s="10">
        <v>0</v>
      </c>
      <c r="G19" s="10">
        <v>16.5</v>
      </c>
      <c r="H19" s="10">
        <v>12</v>
      </c>
      <c r="I19" s="10">
        <v>10</v>
      </c>
      <c r="J19" s="10">
        <v>2</v>
      </c>
      <c r="L19" s="7">
        <f t="shared" si="0"/>
        <v>5.05050505050505</v>
      </c>
    </row>
    <row r="20" spans="1:16" ht="12.75">
      <c r="A20" s="10">
        <v>35.5</v>
      </c>
      <c r="B20" s="10">
        <v>8</v>
      </c>
      <c r="C20" s="10">
        <v>0</v>
      </c>
      <c r="D20" s="10">
        <v>5</v>
      </c>
      <c r="E20" s="10">
        <v>0</v>
      </c>
      <c r="F20" s="10">
        <v>0</v>
      </c>
      <c r="G20" s="10">
        <v>8.5</v>
      </c>
      <c r="H20" s="10">
        <v>8</v>
      </c>
      <c r="I20" s="10">
        <v>6</v>
      </c>
      <c r="J20" s="10">
        <v>0</v>
      </c>
      <c r="L20" s="7">
        <f t="shared" si="0"/>
        <v>2.8686868686868685</v>
      </c>
      <c r="P20" s="4">
        <f>SUM(P2:P18)</f>
        <v>256</v>
      </c>
    </row>
    <row r="21" spans="1:12" ht="12.75">
      <c r="A21" s="10">
        <v>41.5</v>
      </c>
      <c r="B21" s="10">
        <v>4</v>
      </c>
      <c r="C21" s="10">
        <v>3</v>
      </c>
      <c r="D21" s="10">
        <v>5</v>
      </c>
      <c r="E21" s="10">
        <v>6</v>
      </c>
      <c r="F21" s="10">
        <v>0</v>
      </c>
      <c r="G21" s="10">
        <v>16.5</v>
      </c>
      <c r="H21" s="10">
        <v>2</v>
      </c>
      <c r="I21" s="10">
        <v>5</v>
      </c>
      <c r="J21" s="10">
        <v>0</v>
      </c>
      <c r="L21" s="7">
        <f t="shared" si="0"/>
        <v>3.3535353535353534</v>
      </c>
    </row>
    <row r="22" spans="1:12" ht="12.75">
      <c r="A22" s="10">
        <v>60</v>
      </c>
      <c r="B22" s="10">
        <v>6</v>
      </c>
      <c r="C22" s="10">
        <v>0</v>
      </c>
      <c r="D22" s="10">
        <v>5</v>
      </c>
      <c r="E22" s="10">
        <v>11</v>
      </c>
      <c r="F22" s="10">
        <v>13</v>
      </c>
      <c r="G22" s="10">
        <v>15</v>
      </c>
      <c r="H22" s="10">
        <v>8</v>
      </c>
      <c r="I22" s="10">
        <v>0</v>
      </c>
      <c r="J22" s="10">
        <v>2</v>
      </c>
      <c r="L22" s="7">
        <f t="shared" si="0"/>
        <v>4.848484848484849</v>
      </c>
    </row>
    <row r="23" spans="1:12" ht="12.75">
      <c r="A23" s="10">
        <v>58</v>
      </c>
      <c r="B23" s="10">
        <v>8</v>
      </c>
      <c r="C23" s="10">
        <v>3</v>
      </c>
      <c r="D23" s="10">
        <v>5</v>
      </c>
      <c r="E23" s="10">
        <v>11</v>
      </c>
      <c r="F23" s="10">
        <v>8</v>
      </c>
      <c r="G23" s="10">
        <v>11</v>
      </c>
      <c r="H23" s="10">
        <v>12</v>
      </c>
      <c r="I23" s="10">
        <v>0</v>
      </c>
      <c r="J23" s="10">
        <v>0</v>
      </c>
      <c r="L23" s="7">
        <f t="shared" si="0"/>
        <v>4.686868686868687</v>
      </c>
    </row>
    <row r="24" spans="1:12" ht="12.75">
      <c r="A24" s="10">
        <v>54.5</v>
      </c>
      <c r="B24" s="10">
        <v>8</v>
      </c>
      <c r="C24" s="10">
        <v>0</v>
      </c>
      <c r="D24" s="10">
        <v>5</v>
      </c>
      <c r="E24" s="10">
        <v>11</v>
      </c>
      <c r="F24" s="10">
        <v>7</v>
      </c>
      <c r="G24" s="10">
        <v>16.5</v>
      </c>
      <c r="H24" s="10">
        <v>2</v>
      </c>
      <c r="I24" s="10">
        <v>3</v>
      </c>
      <c r="J24" s="10">
        <v>2</v>
      </c>
      <c r="L24" s="7">
        <f t="shared" si="0"/>
        <v>4.404040404040404</v>
      </c>
    </row>
    <row r="25" spans="1:12" ht="12.75">
      <c r="A25" s="10">
        <v>24.5</v>
      </c>
      <c r="B25" s="10">
        <v>8</v>
      </c>
      <c r="C25" s="10">
        <v>0</v>
      </c>
      <c r="D25" s="10">
        <v>0</v>
      </c>
      <c r="E25" s="10">
        <v>0</v>
      </c>
      <c r="F25" s="10">
        <v>0</v>
      </c>
      <c r="G25" s="10">
        <v>16.5</v>
      </c>
      <c r="H25" s="10">
        <v>0</v>
      </c>
      <c r="I25" s="10">
        <v>0</v>
      </c>
      <c r="J25" s="10">
        <v>0</v>
      </c>
      <c r="L25" s="7">
        <f t="shared" si="0"/>
        <v>1.97979797979798</v>
      </c>
    </row>
    <row r="26" spans="1:12" ht="12.75">
      <c r="A26" s="10">
        <v>43.5</v>
      </c>
      <c r="B26" s="10">
        <v>8</v>
      </c>
      <c r="C26" s="10">
        <v>0</v>
      </c>
      <c r="D26" s="10">
        <v>4</v>
      </c>
      <c r="E26" s="10">
        <v>0</v>
      </c>
      <c r="F26" s="10">
        <v>8</v>
      </c>
      <c r="G26" s="10">
        <v>16.5</v>
      </c>
      <c r="H26" s="10">
        <v>6</v>
      </c>
      <c r="I26" s="10">
        <v>0</v>
      </c>
      <c r="J26" s="10">
        <v>1</v>
      </c>
      <c r="L26" s="7">
        <f t="shared" si="0"/>
        <v>3.515151515151515</v>
      </c>
    </row>
    <row r="27" spans="1:12" ht="12.75">
      <c r="A27" s="10">
        <v>71.5</v>
      </c>
      <c r="B27" s="10">
        <v>8</v>
      </c>
      <c r="C27" s="10">
        <v>0</v>
      </c>
      <c r="D27" s="10">
        <v>5</v>
      </c>
      <c r="E27" s="10">
        <v>11</v>
      </c>
      <c r="F27" s="10">
        <v>14</v>
      </c>
      <c r="G27" s="10">
        <v>13.5</v>
      </c>
      <c r="H27" s="10">
        <v>12</v>
      </c>
      <c r="I27" s="10">
        <v>6</v>
      </c>
      <c r="J27" s="10">
        <v>2</v>
      </c>
      <c r="L27" s="7">
        <f t="shared" si="0"/>
        <v>5.777777777777778</v>
      </c>
    </row>
    <row r="28" spans="1:12" ht="12.75">
      <c r="A28" s="10">
        <v>26</v>
      </c>
      <c r="B28" s="10">
        <v>4</v>
      </c>
      <c r="C28" s="10">
        <v>2</v>
      </c>
      <c r="D28" s="10">
        <v>5</v>
      </c>
      <c r="E28" s="10">
        <v>2</v>
      </c>
      <c r="F28" s="10">
        <v>0</v>
      </c>
      <c r="G28" s="10">
        <v>9.5</v>
      </c>
      <c r="H28" s="10">
        <v>0</v>
      </c>
      <c r="I28" s="10">
        <v>1.5</v>
      </c>
      <c r="J28" s="10">
        <v>2</v>
      </c>
      <c r="L28" s="7">
        <f t="shared" si="0"/>
        <v>2.101010101010101</v>
      </c>
    </row>
    <row r="29" spans="1:12" ht="12.75">
      <c r="A29" s="10">
        <v>56.5</v>
      </c>
      <c r="B29" s="10">
        <v>4</v>
      </c>
      <c r="C29" s="10">
        <v>6</v>
      </c>
      <c r="D29" s="10">
        <v>4</v>
      </c>
      <c r="E29" s="10">
        <v>6</v>
      </c>
      <c r="F29" s="10">
        <v>10</v>
      </c>
      <c r="G29" s="10">
        <v>16.5</v>
      </c>
      <c r="H29" s="10">
        <v>10</v>
      </c>
      <c r="I29" s="10">
        <v>0</v>
      </c>
      <c r="J29" s="10">
        <v>0</v>
      </c>
      <c r="L29" s="7">
        <f t="shared" si="0"/>
        <v>4.565656565656566</v>
      </c>
    </row>
    <row r="30" spans="1:12" ht="12.75">
      <c r="A30" s="10">
        <v>49.5</v>
      </c>
      <c r="B30" s="10">
        <v>8</v>
      </c>
      <c r="C30" s="10">
        <v>3</v>
      </c>
      <c r="D30" s="10">
        <v>4</v>
      </c>
      <c r="E30" s="10">
        <v>1</v>
      </c>
      <c r="F30" s="10">
        <v>4</v>
      </c>
      <c r="G30" s="10">
        <v>16.5</v>
      </c>
      <c r="H30" s="10">
        <v>11</v>
      </c>
      <c r="I30" s="10">
        <v>0</v>
      </c>
      <c r="J30" s="10">
        <v>2</v>
      </c>
      <c r="L30" s="7">
        <f t="shared" si="0"/>
        <v>4</v>
      </c>
    </row>
    <row r="31" spans="1:12" ht="12.75">
      <c r="A31" s="10">
        <v>72.5</v>
      </c>
      <c r="B31" s="10">
        <v>8</v>
      </c>
      <c r="C31" s="10">
        <v>0</v>
      </c>
      <c r="D31" s="10">
        <v>5</v>
      </c>
      <c r="E31" s="10">
        <v>11</v>
      </c>
      <c r="F31" s="10">
        <v>13</v>
      </c>
      <c r="G31" s="10">
        <v>16.5</v>
      </c>
      <c r="H31" s="10">
        <v>11</v>
      </c>
      <c r="I31" s="10">
        <v>6</v>
      </c>
      <c r="J31" s="10">
        <v>2</v>
      </c>
      <c r="L31" s="7">
        <f t="shared" si="0"/>
        <v>5.858585858585859</v>
      </c>
    </row>
    <row r="32" spans="1:12" ht="12.75">
      <c r="A32" s="10">
        <v>11</v>
      </c>
      <c r="B32" s="10">
        <v>8</v>
      </c>
      <c r="C32" s="10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L32" s="7">
        <f t="shared" si="0"/>
        <v>0.8888888888888888</v>
      </c>
    </row>
    <row r="33" spans="1:12" ht="12.75">
      <c r="A33" s="10">
        <v>65</v>
      </c>
      <c r="B33" s="10">
        <v>4</v>
      </c>
      <c r="C33" s="10">
        <v>6</v>
      </c>
      <c r="D33" s="10">
        <v>5</v>
      </c>
      <c r="E33" s="10">
        <v>11</v>
      </c>
      <c r="F33" s="10">
        <v>13</v>
      </c>
      <c r="G33" s="10">
        <v>11</v>
      </c>
      <c r="H33" s="10">
        <v>10</v>
      </c>
      <c r="I33" s="10">
        <v>3</v>
      </c>
      <c r="J33" s="10">
        <v>2</v>
      </c>
      <c r="L33" s="7">
        <f t="shared" si="0"/>
        <v>5.252525252525253</v>
      </c>
    </row>
    <row r="34" spans="1:12" ht="12.75">
      <c r="A34" s="10">
        <v>69.5</v>
      </c>
      <c r="B34" s="10">
        <v>8</v>
      </c>
      <c r="C34" s="10">
        <v>3</v>
      </c>
      <c r="D34" s="10">
        <v>5</v>
      </c>
      <c r="E34" s="10">
        <v>0</v>
      </c>
      <c r="F34" s="10">
        <v>10</v>
      </c>
      <c r="G34" s="10">
        <v>16.5</v>
      </c>
      <c r="H34" s="10">
        <v>12</v>
      </c>
      <c r="I34" s="10">
        <v>10</v>
      </c>
      <c r="J34" s="10">
        <v>5</v>
      </c>
      <c r="L34" s="7">
        <f t="shared" si="0"/>
        <v>5.616161616161616</v>
      </c>
    </row>
    <row r="35" spans="1:12" ht="12.75">
      <c r="A35" s="10">
        <v>19.5</v>
      </c>
      <c r="B35" s="10">
        <v>8</v>
      </c>
      <c r="C35" s="10">
        <v>3</v>
      </c>
      <c r="D35" s="10">
        <v>5</v>
      </c>
      <c r="E35" s="10">
        <v>0</v>
      </c>
      <c r="F35" s="10">
        <v>0</v>
      </c>
      <c r="G35" s="10">
        <v>3.5</v>
      </c>
      <c r="H35" s="10">
        <v>0</v>
      </c>
      <c r="I35" s="10">
        <v>0</v>
      </c>
      <c r="J35" s="10">
        <v>0</v>
      </c>
      <c r="L35" s="7">
        <f t="shared" si="0"/>
        <v>1.5757575757575757</v>
      </c>
    </row>
    <row r="36" spans="1:12" ht="12.75">
      <c r="A36" s="10">
        <v>6</v>
      </c>
      <c r="B36" s="10">
        <v>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L36" s="7">
        <f t="shared" si="0"/>
        <v>0.48484848484848486</v>
      </c>
    </row>
    <row r="37" spans="1:12" ht="12.75">
      <c r="A37" s="10">
        <v>38.5</v>
      </c>
      <c r="B37" s="10">
        <v>8</v>
      </c>
      <c r="C37" s="10">
        <v>3</v>
      </c>
      <c r="D37" s="10">
        <v>5</v>
      </c>
      <c r="E37" s="10">
        <v>2</v>
      </c>
      <c r="F37" s="10">
        <v>0</v>
      </c>
      <c r="G37" s="10">
        <v>16.5</v>
      </c>
      <c r="H37" s="10">
        <v>4</v>
      </c>
      <c r="I37" s="10">
        <v>0</v>
      </c>
      <c r="J37" s="10">
        <v>0</v>
      </c>
      <c r="L37" s="7">
        <f t="shared" si="0"/>
        <v>3.111111111111111</v>
      </c>
    </row>
    <row r="38" spans="1:12" ht="12.75">
      <c r="A38" s="10">
        <v>33.5</v>
      </c>
      <c r="B38" s="10">
        <v>8</v>
      </c>
      <c r="C38" s="10">
        <v>0</v>
      </c>
      <c r="D38" s="10">
        <v>5</v>
      </c>
      <c r="E38" s="10">
        <v>4</v>
      </c>
      <c r="F38" s="10">
        <v>0</v>
      </c>
      <c r="G38" s="10">
        <v>16.5</v>
      </c>
      <c r="H38" s="10">
        <v>0</v>
      </c>
      <c r="I38" s="10">
        <v>0</v>
      </c>
      <c r="J38" s="10">
        <v>0</v>
      </c>
      <c r="L38" s="7">
        <f t="shared" si="0"/>
        <v>2.707070707070707</v>
      </c>
    </row>
    <row r="39" spans="1:12" ht="12.75">
      <c r="A39" s="10">
        <v>22</v>
      </c>
      <c r="B39" s="10">
        <v>8</v>
      </c>
      <c r="C39" s="10">
        <v>0</v>
      </c>
      <c r="D39" s="10">
        <v>5</v>
      </c>
      <c r="E39" s="10">
        <v>1</v>
      </c>
      <c r="F39" s="10">
        <v>0</v>
      </c>
      <c r="G39" s="10">
        <v>8</v>
      </c>
      <c r="H39" s="10">
        <v>0</v>
      </c>
      <c r="I39" s="10">
        <v>0</v>
      </c>
      <c r="J39" s="10">
        <v>0</v>
      </c>
      <c r="L39" s="7">
        <f t="shared" si="0"/>
        <v>1.7777777777777777</v>
      </c>
    </row>
    <row r="40" spans="1:12" ht="12.75">
      <c r="A40" s="10">
        <v>57.5</v>
      </c>
      <c r="B40" s="10">
        <v>6</v>
      </c>
      <c r="C40" s="10">
        <v>6</v>
      </c>
      <c r="D40" s="10">
        <v>0</v>
      </c>
      <c r="E40" s="10">
        <v>0</v>
      </c>
      <c r="F40" s="10">
        <v>13</v>
      </c>
      <c r="G40" s="10">
        <v>16.5</v>
      </c>
      <c r="H40" s="10">
        <v>10</v>
      </c>
      <c r="I40" s="10">
        <v>0</v>
      </c>
      <c r="J40" s="10">
        <v>6</v>
      </c>
      <c r="L40" s="7">
        <f t="shared" si="0"/>
        <v>4.646464646464646</v>
      </c>
    </row>
    <row r="41" spans="1:12" ht="12.75">
      <c r="A41" s="10">
        <v>78.5</v>
      </c>
      <c r="B41" s="10">
        <v>8</v>
      </c>
      <c r="C41" s="10">
        <v>3</v>
      </c>
      <c r="D41" s="10">
        <v>5</v>
      </c>
      <c r="E41" s="10">
        <v>11</v>
      </c>
      <c r="F41" s="10">
        <v>13</v>
      </c>
      <c r="G41" s="10">
        <v>16.5</v>
      </c>
      <c r="H41" s="10">
        <v>12</v>
      </c>
      <c r="I41" s="10">
        <v>6</v>
      </c>
      <c r="J41" s="10">
        <v>4</v>
      </c>
      <c r="L41" s="7">
        <f t="shared" si="0"/>
        <v>6.343434343434343</v>
      </c>
    </row>
    <row r="42" spans="1:12" ht="12.75">
      <c r="A42" s="10">
        <v>44.5</v>
      </c>
      <c r="B42" s="10">
        <v>8</v>
      </c>
      <c r="C42" s="10">
        <v>3</v>
      </c>
      <c r="D42" s="10">
        <v>2</v>
      </c>
      <c r="E42" s="10">
        <v>3</v>
      </c>
      <c r="F42" s="10">
        <v>12</v>
      </c>
      <c r="G42" s="10">
        <v>16.5</v>
      </c>
      <c r="H42" s="10">
        <v>0</v>
      </c>
      <c r="I42" s="10">
        <v>0</v>
      </c>
      <c r="J42" s="10">
        <v>0</v>
      </c>
      <c r="L42" s="7">
        <f t="shared" si="0"/>
        <v>3.595959595959596</v>
      </c>
    </row>
    <row r="43" spans="1:12" ht="12.75">
      <c r="A43" s="10">
        <v>50.5</v>
      </c>
      <c r="B43" s="10">
        <v>8</v>
      </c>
      <c r="C43" s="10">
        <v>0</v>
      </c>
      <c r="D43" s="10">
        <v>5</v>
      </c>
      <c r="E43" s="10">
        <v>9</v>
      </c>
      <c r="F43" s="10">
        <v>0</v>
      </c>
      <c r="G43" s="10">
        <v>13.5</v>
      </c>
      <c r="H43" s="10">
        <v>10</v>
      </c>
      <c r="I43" s="10">
        <v>3</v>
      </c>
      <c r="J43" s="10">
        <v>2</v>
      </c>
      <c r="L43" s="7">
        <f t="shared" si="0"/>
        <v>4.08080808080808</v>
      </c>
    </row>
    <row r="44" spans="1:12" ht="12.75">
      <c r="A44" s="10">
        <v>50.5</v>
      </c>
      <c r="B44" s="10">
        <v>6</v>
      </c>
      <c r="C44" s="10">
        <v>0</v>
      </c>
      <c r="D44" s="10">
        <v>5</v>
      </c>
      <c r="E44" s="10">
        <v>10</v>
      </c>
      <c r="F44" s="10">
        <v>13</v>
      </c>
      <c r="G44" s="10">
        <v>16.5</v>
      </c>
      <c r="H44" s="10">
        <v>0</v>
      </c>
      <c r="I44" s="10">
        <v>0</v>
      </c>
      <c r="J44" s="10">
        <v>0</v>
      </c>
      <c r="L44" s="7">
        <f t="shared" si="0"/>
        <v>4.08080808080808</v>
      </c>
    </row>
    <row r="45" spans="1:12" ht="12.75">
      <c r="A45" s="10">
        <v>16.5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16.5</v>
      </c>
      <c r="H45" s="10">
        <v>0</v>
      </c>
      <c r="I45" s="10">
        <v>0</v>
      </c>
      <c r="J45" s="10">
        <v>0</v>
      </c>
      <c r="L45" s="7">
        <f t="shared" si="0"/>
        <v>1.3333333333333333</v>
      </c>
    </row>
    <row r="46" spans="1:12" ht="12.75">
      <c r="A46" s="10">
        <v>13</v>
      </c>
      <c r="B46" s="10">
        <v>8</v>
      </c>
      <c r="C46" s="10">
        <v>0</v>
      </c>
      <c r="D46" s="10">
        <v>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L46" s="7">
        <f t="shared" si="0"/>
        <v>1.0505050505050506</v>
      </c>
    </row>
    <row r="47" spans="1:12" ht="12.75">
      <c r="A47" s="10">
        <v>24.5</v>
      </c>
      <c r="B47" s="10">
        <v>6</v>
      </c>
      <c r="C47" s="10">
        <v>0</v>
      </c>
      <c r="D47" s="10">
        <v>5</v>
      </c>
      <c r="E47" s="10">
        <v>7</v>
      </c>
      <c r="F47" s="10">
        <v>1</v>
      </c>
      <c r="G47" s="10">
        <v>5.5</v>
      </c>
      <c r="H47" s="10">
        <v>0</v>
      </c>
      <c r="I47" s="10">
        <v>0</v>
      </c>
      <c r="J47" s="10">
        <v>0</v>
      </c>
      <c r="L47" s="7">
        <f t="shared" si="0"/>
        <v>1.97979797979798</v>
      </c>
    </row>
    <row r="48" spans="1:12" ht="12.75">
      <c r="A48" s="10">
        <v>18.5</v>
      </c>
      <c r="B48" s="10">
        <v>6</v>
      </c>
      <c r="C48" s="10">
        <v>6</v>
      </c>
      <c r="D48" s="10">
        <v>5</v>
      </c>
      <c r="E48" s="10">
        <v>0</v>
      </c>
      <c r="F48" s="10">
        <v>0</v>
      </c>
      <c r="G48" s="10">
        <v>1.5</v>
      </c>
      <c r="H48" s="10">
        <v>0</v>
      </c>
      <c r="I48" s="10">
        <v>0</v>
      </c>
      <c r="J48" s="10">
        <v>0</v>
      </c>
      <c r="L48" s="7">
        <f t="shared" si="0"/>
        <v>1.494949494949495</v>
      </c>
    </row>
    <row r="49" spans="1:12" ht="12.75">
      <c r="A49" s="10">
        <v>25.5</v>
      </c>
      <c r="B49" s="10">
        <v>6</v>
      </c>
      <c r="C49" s="10">
        <v>6</v>
      </c>
      <c r="D49" s="10">
        <v>0</v>
      </c>
      <c r="E49" s="10">
        <v>0</v>
      </c>
      <c r="F49" s="10">
        <v>0</v>
      </c>
      <c r="G49" s="10">
        <v>13.5</v>
      </c>
      <c r="H49" s="10">
        <v>0</v>
      </c>
      <c r="I49" s="10">
        <v>0</v>
      </c>
      <c r="J49" s="10">
        <v>0</v>
      </c>
      <c r="L49" s="7">
        <f t="shared" si="0"/>
        <v>2.0606060606060606</v>
      </c>
    </row>
    <row r="50" spans="1:12" ht="12.75">
      <c r="A50" s="10">
        <v>45.5</v>
      </c>
      <c r="B50" s="10">
        <v>4</v>
      </c>
      <c r="C50" s="10">
        <v>0</v>
      </c>
      <c r="D50" s="10">
        <v>5</v>
      </c>
      <c r="E50" s="10">
        <v>0</v>
      </c>
      <c r="F50" s="10">
        <v>9</v>
      </c>
      <c r="G50" s="10">
        <v>16.5</v>
      </c>
      <c r="H50" s="10">
        <v>8</v>
      </c>
      <c r="I50" s="10">
        <v>3</v>
      </c>
      <c r="J50" s="10">
        <v>0</v>
      </c>
      <c r="L50" s="7">
        <f t="shared" si="0"/>
        <v>3.676767676767677</v>
      </c>
    </row>
    <row r="51" spans="1:12" ht="12.75">
      <c r="A51" s="10">
        <v>61</v>
      </c>
      <c r="B51" s="10">
        <v>8</v>
      </c>
      <c r="C51" s="10">
        <v>3</v>
      </c>
      <c r="D51" s="10">
        <v>3</v>
      </c>
      <c r="E51" s="10">
        <v>4</v>
      </c>
      <c r="F51" s="10">
        <v>8.5</v>
      </c>
      <c r="G51" s="10">
        <v>16.5</v>
      </c>
      <c r="H51" s="10">
        <v>12</v>
      </c>
      <c r="I51" s="10">
        <v>3</v>
      </c>
      <c r="J51" s="10">
        <v>3</v>
      </c>
      <c r="L51" s="7">
        <f t="shared" si="0"/>
        <v>4.929292929292929</v>
      </c>
    </row>
    <row r="52" spans="1:12" ht="12.75">
      <c r="A52" s="10">
        <v>63</v>
      </c>
      <c r="B52" s="10">
        <v>8</v>
      </c>
      <c r="C52" s="10">
        <v>3</v>
      </c>
      <c r="D52" s="10">
        <v>5</v>
      </c>
      <c r="E52" s="10">
        <v>11</v>
      </c>
      <c r="F52" s="10">
        <v>13.5</v>
      </c>
      <c r="G52" s="10">
        <v>16.5</v>
      </c>
      <c r="H52" s="10">
        <v>0</v>
      </c>
      <c r="I52" s="10">
        <v>6</v>
      </c>
      <c r="J52" s="10">
        <v>0</v>
      </c>
      <c r="L52" s="7">
        <f t="shared" si="0"/>
        <v>5.090909090909091</v>
      </c>
    </row>
    <row r="53" spans="1:12" ht="12.75">
      <c r="A53" s="10">
        <v>18.5</v>
      </c>
      <c r="B53" s="10">
        <v>6</v>
      </c>
      <c r="C53" s="10">
        <v>6</v>
      </c>
      <c r="D53" s="10">
        <v>5</v>
      </c>
      <c r="E53" s="10">
        <v>0</v>
      </c>
      <c r="F53" s="10">
        <v>0</v>
      </c>
      <c r="G53" s="10">
        <v>1.5</v>
      </c>
      <c r="H53" s="10">
        <v>0</v>
      </c>
      <c r="I53" s="10">
        <v>0</v>
      </c>
      <c r="J53" s="10">
        <v>0</v>
      </c>
      <c r="L53" s="7">
        <f t="shared" si="0"/>
        <v>1.494949494949495</v>
      </c>
    </row>
    <row r="54" spans="1:12" ht="12.75">
      <c r="A54" s="10">
        <v>15</v>
      </c>
      <c r="B54" s="10">
        <v>8</v>
      </c>
      <c r="C54" s="10">
        <v>3</v>
      </c>
      <c r="D54" s="10">
        <v>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L54" s="7">
        <f t="shared" si="0"/>
        <v>1.2121212121212122</v>
      </c>
    </row>
    <row r="55" spans="1:12" ht="12.75">
      <c r="A55" s="10">
        <v>23</v>
      </c>
      <c r="B55" s="10">
        <v>2</v>
      </c>
      <c r="C55" s="10">
        <v>0</v>
      </c>
      <c r="D55" s="10">
        <v>5</v>
      </c>
      <c r="E55" s="10">
        <v>9</v>
      </c>
      <c r="F55" s="10">
        <v>0</v>
      </c>
      <c r="G55" s="10">
        <v>7</v>
      </c>
      <c r="H55" s="10">
        <v>0</v>
      </c>
      <c r="I55" s="10">
        <v>0</v>
      </c>
      <c r="J55" s="10">
        <v>0</v>
      </c>
      <c r="L55" s="7">
        <f t="shared" si="0"/>
        <v>1.8585858585858586</v>
      </c>
    </row>
    <row r="56" spans="1:12" ht="12.75">
      <c r="A56" s="10">
        <v>44.5</v>
      </c>
      <c r="B56" s="10">
        <v>8</v>
      </c>
      <c r="C56" s="10">
        <v>3</v>
      </c>
      <c r="D56" s="10">
        <v>4</v>
      </c>
      <c r="E56" s="10">
        <v>4</v>
      </c>
      <c r="F56" s="10">
        <v>8</v>
      </c>
      <c r="G56" s="10">
        <v>6.5</v>
      </c>
      <c r="H56" s="10">
        <v>8</v>
      </c>
      <c r="I56" s="10">
        <v>3</v>
      </c>
      <c r="J56" s="10">
        <v>0</v>
      </c>
      <c r="L56" s="7">
        <f t="shared" si="0"/>
        <v>3.595959595959596</v>
      </c>
    </row>
    <row r="57" spans="1:12" ht="12.75">
      <c r="A57" s="10">
        <v>29.5</v>
      </c>
      <c r="B57" s="10">
        <v>8</v>
      </c>
      <c r="C57" s="10">
        <v>0</v>
      </c>
      <c r="D57" s="10">
        <v>5</v>
      </c>
      <c r="E57" s="10">
        <v>0</v>
      </c>
      <c r="F57" s="10">
        <v>0</v>
      </c>
      <c r="G57" s="10">
        <v>16.5</v>
      </c>
      <c r="H57" s="10">
        <v>0</v>
      </c>
      <c r="I57" s="10">
        <v>0</v>
      </c>
      <c r="J57" s="10">
        <v>0</v>
      </c>
      <c r="L57" s="7">
        <f t="shared" si="0"/>
        <v>2.3838383838383836</v>
      </c>
    </row>
    <row r="58" spans="1:12" ht="12.75">
      <c r="A58" s="10">
        <v>24.5</v>
      </c>
      <c r="B58" s="10">
        <v>6</v>
      </c>
      <c r="C58" s="10">
        <v>3</v>
      </c>
      <c r="D58" s="10">
        <v>3</v>
      </c>
      <c r="E58" s="10">
        <v>4</v>
      </c>
      <c r="F58" s="10">
        <v>0</v>
      </c>
      <c r="G58" s="10">
        <v>8.5</v>
      </c>
      <c r="H58" s="10">
        <v>0</v>
      </c>
      <c r="I58" s="10">
        <v>0</v>
      </c>
      <c r="J58" s="10">
        <v>0</v>
      </c>
      <c r="L58" s="7">
        <f t="shared" si="0"/>
        <v>1.97979797979798</v>
      </c>
    </row>
    <row r="59" spans="1:12" ht="12.75">
      <c r="A59" s="10">
        <v>37.5</v>
      </c>
      <c r="B59" s="10">
        <v>8</v>
      </c>
      <c r="C59" s="10">
        <v>3</v>
      </c>
      <c r="D59" s="10">
        <v>3</v>
      </c>
      <c r="E59" s="10">
        <v>7</v>
      </c>
      <c r="F59" s="10">
        <v>0</v>
      </c>
      <c r="G59" s="10">
        <v>16.5</v>
      </c>
      <c r="H59" s="10">
        <v>0</v>
      </c>
      <c r="I59" s="10">
        <v>0</v>
      </c>
      <c r="J59" s="10">
        <v>0</v>
      </c>
      <c r="L59" s="7">
        <f t="shared" si="0"/>
        <v>3.0303030303030303</v>
      </c>
    </row>
    <row r="60" spans="1:12" ht="12.75">
      <c r="A60" s="10">
        <v>34</v>
      </c>
      <c r="B60" s="10">
        <v>4</v>
      </c>
      <c r="C60" s="10">
        <v>2</v>
      </c>
      <c r="D60" s="10">
        <v>5</v>
      </c>
      <c r="E60" s="10">
        <v>0</v>
      </c>
      <c r="F60" s="10">
        <v>0</v>
      </c>
      <c r="G60" s="10">
        <v>15</v>
      </c>
      <c r="H60" s="10">
        <v>8</v>
      </c>
      <c r="I60" s="10">
        <v>0</v>
      </c>
      <c r="J60" s="10">
        <v>0</v>
      </c>
      <c r="L60" s="7">
        <f t="shared" si="0"/>
        <v>2.7474747474747474</v>
      </c>
    </row>
    <row r="61" spans="1:12" ht="12.75">
      <c r="A61" s="10">
        <v>65</v>
      </c>
      <c r="B61" s="10">
        <v>4</v>
      </c>
      <c r="C61" s="10">
        <v>0</v>
      </c>
      <c r="D61" s="10">
        <v>5</v>
      </c>
      <c r="E61" s="10">
        <v>11</v>
      </c>
      <c r="F61" s="10">
        <v>11</v>
      </c>
      <c r="G61" s="10">
        <v>16.5</v>
      </c>
      <c r="H61" s="10">
        <v>8</v>
      </c>
      <c r="I61" s="10">
        <v>8.5</v>
      </c>
      <c r="J61" s="10">
        <v>1</v>
      </c>
      <c r="L61" s="7">
        <f t="shared" si="0"/>
        <v>5.252525252525253</v>
      </c>
    </row>
    <row r="62" spans="1:12" ht="12.75">
      <c r="A62" s="10">
        <v>33</v>
      </c>
      <c r="B62" s="10">
        <v>8</v>
      </c>
      <c r="C62" s="10">
        <v>0</v>
      </c>
      <c r="D62" s="10">
        <v>5</v>
      </c>
      <c r="E62" s="10">
        <v>0</v>
      </c>
      <c r="F62" s="10">
        <v>0</v>
      </c>
      <c r="G62" s="10">
        <v>11</v>
      </c>
      <c r="H62" s="10">
        <v>9</v>
      </c>
      <c r="I62" s="10">
        <v>0</v>
      </c>
      <c r="J62" s="10">
        <v>0</v>
      </c>
      <c r="L62" s="7">
        <f t="shared" si="0"/>
        <v>2.6666666666666665</v>
      </c>
    </row>
    <row r="63" spans="1:12" ht="12.75">
      <c r="A63" s="10">
        <v>24.5</v>
      </c>
      <c r="B63" s="10">
        <v>8</v>
      </c>
      <c r="C63" s="10">
        <v>0</v>
      </c>
      <c r="D63" s="10">
        <v>0</v>
      </c>
      <c r="E63" s="10">
        <v>0</v>
      </c>
      <c r="F63" s="10">
        <v>0</v>
      </c>
      <c r="G63" s="10">
        <v>16.5</v>
      </c>
      <c r="H63" s="10">
        <v>0</v>
      </c>
      <c r="I63" s="10">
        <v>0</v>
      </c>
      <c r="J63" s="10">
        <v>0</v>
      </c>
      <c r="L63" s="7">
        <f t="shared" si="0"/>
        <v>1.97979797979798</v>
      </c>
    </row>
    <row r="64" spans="1:12" ht="12.75">
      <c r="A64" s="10">
        <v>64.5</v>
      </c>
      <c r="B64" s="10">
        <v>8</v>
      </c>
      <c r="C64" s="10">
        <v>0</v>
      </c>
      <c r="D64" s="10">
        <v>5</v>
      </c>
      <c r="E64" s="10">
        <v>11</v>
      </c>
      <c r="F64" s="10">
        <v>6</v>
      </c>
      <c r="G64" s="10">
        <v>16.5</v>
      </c>
      <c r="H64" s="10">
        <v>10</v>
      </c>
      <c r="I64" s="10">
        <v>8</v>
      </c>
      <c r="J64" s="10">
        <v>0</v>
      </c>
      <c r="L64" s="7">
        <f t="shared" si="0"/>
        <v>5.212121212121212</v>
      </c>
    </row>
    <row r="65" spans="1:12" ht="12.75">
      <c r="A65" s="10">
        <v>32.5</v>
      </c>
      <c r="B65" s="10">
        <v>0</v>
      </c>
      <c r="C65" s="10">
        <v>9</v>
      </c>
      <c r="D65" s="10">
        <v>5</v>
      </c>
      <c r="E65" s="10">
        <v>6</v>
      </c>
      <c r="F65" s="10">
        <v>0</v>
      </c>
      <c r="G65" s="10">
        <v>12.5</v>
      </c>
      <c r="H65" s="10">
        <v>0</v>
      </c>
      <c r="I65" s="10">
        <v>0</v>
      </c>
      <c r="J65" s="10">
        <v>0</v>
      </c>
      <c r="L65" s="7">
        <f t="shared" si="0"/>
        <v>2.6262626262626263</v>
      </c>
    </row>
    <row r="66" spans="1:12" ht="12.75">
      <c r="A66" s="10">
        <v>51.5</v>
      </c>
      <c r="B66" s="10">
        <v>4</v>
      </c>
      <c r="C66" s="10">
        <v>3</v>
      </c>
      <c r="D66" s="10">
        <v>4</v>
      </c>
      <c r="E66" s="10">
        <v>2</v>
      </c>
      <c r="F66" s="10">
        <v>0</v>
      </c>
      <c r="G66" s="10">
        <v>16.5</v>
      </c>
      <c r="H66" s="10">
        <v>8</v>
      </c>
      <c r="I66" s="10">
        <v>10</v>
      </c>
      <c r="J66" s="10">
        <v>4</v>
      </c>
      <c r="L66" s="7">
        <f t="shared" si="0"/>
        <v>4.161616161616162</v>
      </c>
    </row>
    <row r="67" spans="1:12" ht="12.75">
      <c r="A67" s="10">
        <v>63.5</v>
      </c>
      <c r="B67" s="10">
        <v>8</v>
      </c>
      <c r="C67" s="10">
        <v>0</v>
      </c>
      <c r="D67" s="10">
        <v>5</v>
      </c>
      <c r="E67" s="10">
        <v>11</v>
      </c>
      <c r="F67" s="10">
        <v>4</v>
      </c>
      <c r="G67" s="10">
        <v>16.5</v>
      </c>
      <c r="H67" s="10">
        <v>11</v>
      </c>
      <c r="I67" s="10">
        <v>6</v>
      </c>
      <c r="J67" s="10">
        <v>2</v>
      </c>
      <c r="L67" s="7">
        <f aca="true" t="shared" si="1" ref="L67:L130">A67/99*8</f>
        <v>5.1313131313131315</v>
      </c>
    </row>
    <row r="68" spans="1:12" ht="12.75">
      <c r="A68" s="10">
        <v>61</v>
      </c>
      <c r="B68" s="10">
        <v>8</v>
      </c>
      <c r="C68" s="10">
        <v>3</v>
      </c>
      <c r="D68" s="10">
        <v>5</v>
      </c>
      <c r="E68" s="10">
        <v>11</v>
      </c>
      <c r="F68" s="10">
        <v>7</v>
      </c>
      <c r="G68" s="10">
        <v>13.5</v>
      </c>
      <c r="H68" s="10">
        <v>10</v>
      </c>
      <c r="I68" s="10">
        <v>3.5</v>
      </c>
      <c r="J68" s="10">
        <v>0</v>
      </c>
      <c r="L68" s="7">
        <f t="shared" si="1"/>
        <v>4.929292929292929</v>
      </c>
    </row>
    <row r="69" spans="1:12" ht="12.75">
      <c r="A69" s="10">
        <v>23</v>
      </c>
      <c r="B69" s="10">
        <v>8</v>
      </c>
      <c r="C69" s="10">
        <v>0</v>
      </c>
      <c r="D69" s="10">
        <v>5</v>
      </c>
      <c r="E69" s="10">
        <v>0</v>
      </c>
      <c r="F69" s="10">
        <v>10</v>
      </c>
      <c r="G69" s="10">
        <v>0</v>
      </c>
      <c r="H69" s="10">
        <v>0</v>
      </c>
      <c r="I69" s="10">
        <v>0</v>
      </c>
      <c r="J69" s="10">
        <v>0</v>
      </c>
      <c r="L69" s="7">
        <f t="shared" si="1"/>
        <v>1.8585858585858586</v>
      </c>
    </row>
    <row r="70" spans="1:12" ht="12.75">
      <c r="A70" s="10">
        <v>13</v>
      </c>
      <c r="B70" s="10">
        <v>0</v>
      </c>
      <c r="C70" s="10">
        <v>3</v>
      </c>
      <c r="D70" s="10">
        <v>2</v>
      </c>
      <c r="E70" s="10">
        <v>0</v>
      </c>
      <c r="F70" s="10">
        <v>0</v>
      </c>
      <c r="G70" s="10">
        <v>8</v>
      </c>
      <c r="H70" s="10">
        <v>0</v>
      </c>
      <c r="I70" s="10">
        <v>0</v>
      </c>
      <c r="J70" s="10">
        <v>0</v>
      </c>
      <c r="L70" s="7">
        <f t="shared" si="1"/>
        <v>1.0505050505050506</v>
      </c>
    </row>
    <row r="71" spans="1:12" ht="12.75">
      <c r="A71" s="10">
        <v>9.5</v>
      </c>
      <c r="B71" s="10">
        <v>8</v>
      </c>
      <c r="C71" s="10">
        <v>0</v>
      </c>
      <c r="D71" s="10">
        <v>0</v>
      </c>
      <c r="E71" s="10">
        <v>0</v>
      </c>
      <c r="F71" s="10">
        <v>0</v>
      </c>
      <c r="G71" s="10">
        <v>1.5</v>
      </c>
      <c r="H71" s="10">
        <v>0</v>
      </c>
      <c r="I71" s="10">
        <v>0</v>
      </c>
      <c r="J71" s="10">
        <v>0</v>
      </c>
      <c r="L71" s="7">
        <f t="shared" si="1"/>
        <v>0.7676767676767676</v>
      </c>
    </row>
    <row r="72" spans="1:12" ht="12.75">
      <c r="A72" s="10">
        <v>47</v>
      </c>
      <c r="B72" s="10">
        <v>8</v>
      </c>
      <c r="C72" s="10">
        <v>0</v>
      </c>
      <c r="D72" s="10">
        <v>5</v>
      </c>
      <c r="E72" s="10">
        <v>2</v>
      </c>
      <c r="F72" s="10">
        <v>4</v>
      </c>
      <c r="G72" s="10">
        <v>16.5</v>
      </c>
      <c r="H72" s="10">
        <v>8</v>
      </c>
      <c r="I72" s="10">
        <v>3.5</v>
      </c>
      <c r="J72" s="10">
        <v>0</v>
      </c>
      <c r="L72" s="7">
        <f t="shared" si="1"/>
        <v>3.797979797979798</v>
      </c>
    </row>
    <row r="73" spans="1:12" ht="12.75">
      <c r="A73" s="10">
        <v>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L73" s="7">
        <f t="shared" si="1"/>
        <v>0</v>
      </c>
    </row>
    <row r="74" spans="1:12" ht="12.75">
      <c r="A74" s="10">
        <v>35.5</v>
      </c>
      <c r="B74" s="10">
        <v>8</v>
      </c>
      <c r="C74" s="10">
        <v>0</v>
      </c>
      <c r="D74" s="10">
        <v>4</v>
      </c>
      <c r="E74" s="10">
        <v>6</v>
      </c>
      <c r="F74" s="10">
        <v>1</v>
      </c>
      <c r="G74" s="10">
        <v>16.5</v>
      </c>
      <c r="H74" s="10">
        <v>0</v>
      </c>
      <c r="I74" s="10">
        <v>0</v>
      </c>
      <c r="J74" s="10">
        <v>0</v>
      </c>
      <c r="L74" s="7">
        <f t="shared" si="1"/>
        <v>2.8686868686868685</v>
      </c>
    </row>
    <row r="75" spans="1:12" ht="12.75">
      <c r="A75" s="10">
        <v>73</v>
      </c>
      <c r="B75" s="10">
        <v>8</v>
      </c>
      <c r="C75" s="10">
        <v>0</v>
      </c>
      <c r="D75" s="10">
        <v>5</v>
      </c>
      <c r="E75" s="10">
        <v>11</v>
      </c>
      <c r="F75" s="10">
        <v>13.5</v>
      </c>
      <c r="G75" s="10">
        <v>16.5</v>
      </c>
      <c r="H75" s="10">
        <v>7</v>
      </c>
      <c r="I75" s="10">
        <v>10</v>
      </c>
      <c r="J75" s="10">
        <v>2</v>
      </c>
      <c r="L75" s="7">
        <f t="shared" si="1"/>
        <v>5.898989898989899</v>
      </c>
    </row>
    <row r="76" spans="1:12" ht="12.75">
      <c r="A76" s="10">
        <v>40</v>
      </c>
      <c r="B76" s="10">
        <v>4</v>
      </c>
      <c r="C76" s="10">
        <v>0</v>
      </c>
      <c r="D76" s="10">
        <v>5</v>
      </c>
      <c r="E76" s="10">
        <v>0</v>
      </c>
      <c r="F76" s="10">
        <v>0</v>
      </c>
      <c r="G76" s="10">
        <v>11</v>
      </c>
      <c r="H76" s="10">
        <v>12</v>
      </c>
      <c r="I76" s="10">
        <v>6</v>
      </c>
      <c r="J76" s="10">
        <v>2</v>
      </c>
      <c r="L76" s="7">
        <f t="shared" si="1"/>
        <v>3.2323232323232323</v>
      </c>
    </row>
    <row r="77" spans="1:12" ht="12.75">
      <c r="A77" s="10">
        <v>61</v>
      </c>
      <c r="B77" s="10">
        <v>6</v>
      </c>
      <c r="C77" s="10">
        <v>0</v>
      </c>
      <c r="D77" s="10">
        <v>5</v>
      </c>
      <c r="E77" s="10">
        <v>11</v>
      </c>
      <c r="F77" s="10">
        <v>13.5</v>
      </c>
      <c r="G77" s="10">
        <v>16.5</v>
      </c>
      <c r="H77" s="10">
        <v>0</v>
      </c>
      <c r="I77" s="10">
        <v>3</v>
      </c>
      <c r="J77" s="10">
        <v>6</v>
      </c>
      <c r="L77" s="7">
        <f t="shared" si="1"/>
        <v>4.929292929292929</v>
      </c>
    </row>
    <row r="78" spans="1:12" ht="12.75">
      <c r="A78" s="10">
        <v>43.5</v>
      </c>
      <c r="B78" s="10">
        <v>2</v>
      </c>
      <c r="C78" s="10">
        <v>0</v>
      </c>
      <c r="D78" s="10">
        <v>5</v>
      </c>
      <c r="E78" s="10">
        <v>9</v>
      </c>
      <c r="F78" s="10">
        <v>0</v>
      </c>
      <c r="G78" s="10">
        <v>16.5</v>
      </c>
      <c r="H78" s="10">
        <v>11</v>
      </c>
      <c r="I78" s="10">
        <v>0</v>
      </c>
      <c r="J78" s="10">
        <v>0</v>
      </c>
      <c r="L78" s="7">
        <f t="shared" si="1"/>
        <v>3.515151515151515</v>
      </c>
    </row>
    <row r="79" spans="1:12" ht="12.75">
      <c r="A79" s="10">
        <v>20.5</v>
      </c>
      <c r="B79" s="10">
        <v>6</v>
      </c>
      <c r="C79" s="10">
        <v>0</v>
      </c>
      <c r="D79" s="10">
        <v>2</v>
      </c>
      <c r="E79" s="10">
        <v>0</v>
      </c>
      <c r="F79" s="10">
        <v>0</v>
      </c>
      <c r="G79" s="10">
        <v>12.5</v>
      </c>
      <c r="H79" s="10">
        <v>0</v>
      </c>
      <c r="I79" s="10">
        <v>0</v>
      </c>
      <c r="J79" s="10">
        <v>0</v>
      </c>
      <c r="L79" s="7">
        <f t="shared" si="1"/>
        <v>1.6565656565656566</v>
      </c>
    </row>
    <row r="80" spans="1:12" ht="12.75">
      <c r="A80" s="10">
        <v>36</v>
      </c>
      <c r="B80" s="10">
        <v>8</v>
      </c>
      <c r="C80" s="10">
        <v>0</v>
      </c>
      <c r="D80" s="10">
        <v>2.5</v>
      </c>
      <c r="E80" s="10">
        <v>8</v>
      </c>
      <c r="F80" s="10">
        <v>0</v>
      </c>
      <c r="G80" s="10">
        <v>16.5</v>
      </c>
      <c r="H80" s="10">
        <v>0</v>
      </c>
      <c r="I80" s="10">
        <v>0</v>
      </c>
      <c r="J80" s="10">
        <v>1</v>
      </c>
      <c r="L80" s="7">
        <f t="shared" si="1"/>
        <v>2.909090909090909</v>
      </c>
    </row>
    <row r="81" spans="1:12" ht="12.75">
      <c r="A81" s="10">
        <v>22</v>
      </c>
      <c r="B81" s="10">
        <v>8</v>
      </c>
      <c r="C81" s="10">
        <v>0</v>
      </c>
      <c r="D81" s="10">
        <v>5</v>
      </c>
      <c r="E81" s="10">
        <v>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L81" s="7">
        <f t="shared" si="1"/>
        <v>1.7777777777777777</v>
      </c>
    </row>
    <row r="82" spans="1:12" ht="12.75">
      <c r="A82" s="10">
        <v>52.5</v>
      </c>
      <c r="B82" s="10">
        <v>8</v>
      </c>
      <c r="C82" s="10">
        <v>0</v>
      </c>
      <c r="D82" s="10">
        <v>5</v>
      </c>
      <c r="E82" s="10">
        <v>11</v>
      </c>
      <c r="F82" s="10">
        <v>12</v>
      </c>
      <c r="G82" s="10">
        <v>16.5</v>
      </c>
      <c r="H82" s="10">
        <v>0</v>
      </c>
      <c r="I82" s="10">
        <v>0</v>
      </c>
      <c r="J82" s="10">
        <v>0</v>
      </c>
      <c r="L82" s="7">
        <f t="shared" si="1"/>
        <v>4.242424242424242</v>
      </c>
    </row>
    <row r="83" spans="1:12" ht="12.75">
      <c r="A83" s="10">
        <v>12</v>
      </c>
      <c r="B83" s="10">
        <v>8</v>
      </c>
      <c r="C83" s="10">
        <v>0</v>
      </c>
      <c r="D83" s="10">
        <v>0</v>
      </c>
      <c r="E83" s="10">
        <v>0</v>
      </c>
      <c r="F83" s="10">
        <v>0</v>
      </c>
      <c r="G83" s="10">
        <v>4</v>
      </c>
      <c r="H83" s="10">
        <v>0</v>
      </c>
      <c r="I83" s="10">
        <v>0</v>
      </c>
      <c r="J83" s="10">
        <v>0</v>
      </c>
      <c r="L83" s="7">
        <f t="shared" si="1"/>
        <v>0.9696969696969697</v>
      </c>
    </row>
    <row r="84" spans="1:12" ht="12.75">
      <c r="A84" s="10">
        <v>51.5</v>
      </c>
      <c r="B84" s="10">
        <v>4</v>
      </c>
      <c r="C84" s="10">
        <v>0</v>
      </c>
      <c r="D84" s="10">
        <v>5</v>
      </c>
      <c r="E84" s="10">
        <v>11</v>
      </c>
      <c r="F84" s="10">
        <v>13</v>
      </c>
      <c r="G84" s="10">
        <v>16.5</v>
      </c>
      <c r="H84" s="10">
        <v>2</v>
      </c>
      <c r="I84" s="10">
        <v>0</v>
      </c>
      <c r="J84" s="10">
        <v>0</v>
      </c>
      <c r="L84" s="7">
        <f t="shared" si="1"/>
        <v>4.161616161616162</v>
      </c>
    </row>
    <row r="85" spans="1:12" ht="12.75">
      <c r="A85" s="10">
        <v>49.5</v>
      </c>
      <c r="B85" s="10">
        <v>8</v>
      </c>
      <c r="C85" s="10">
        <v>0</v>
      </c>
      <c r="D85" s="10">
        <v>4</v>
      </c>
      <c r="E85" s="10">
        <v>4</v>
      </c>
      <c r="F85" s="10">
        <v>0</v>
      </c>
      <c r="G85" s="10">
        <v>16.5</v>
      </c>
      <c r="H85" s="10">
        <v>12</v>
      </c>
      <c r="I85" s="10">
        <v>1</v>
      </c>
      <c r="J85" s="10">
        <v>4</v>
      </c>
      <c r="L85" s="7">
        <f t="shared" si="1"/>
        <v>4</v>
      </c>
    </row>
    <row r="86" spans="1:12" ht="12.75">
      <c r="A86" s="10">
        <v>25</v>
      </c>
      <c r="B86" s="10">
        <v>2</v>
      </c>
      <c r="C86" s="10">
        <v>3</v>
      </c>
      <c r="D86" s="10">
        <v>5</v>
      </c>
      <c r="E86" s="10">
        <v>0</v>
      </c>
      <c r="F86" s="10">
        <v>0</v>
      </c>
      <c r="G86" s="10">
        <v>15</v>
      </c>
      <c r="H86" s="10">
        <v>0</v>
      </c>
      <c r="I86" s="10">
        <v>0</v>
      </c>
      <c r="J86" s="10">
        <v>0</v>
      </c>
      <c r="L86" s="7">
        <f t="shared" si="1"/>
        <v>2.0202020202020203</v>
      </c>
    </row>
    <row r="87" spans="1:12" ht="12.75">
      <c r="A87" s="10">
        <v>14</v>
      </c>
      <c r="B87" s="10">
        <v>6</v>
      </c>
      <c r="C87" s="10">
        <v>0</v>
      </c>
      <c r="D87" s="10">
        <v>0</v>
      </c>
      <c r="E87" s="10">
        <v>0</v>
      </c>
      <c r="F87" s="10">
        <v>0</v>
      </c>
      <c r="G87" s="10">
        <v>8</v>
      </c>
      <c r="H87" s="10">
        <v>0</v>
      </c>
      <c r="I87" s="10">
        <v>0</v>
      </c>
      <c r="J87" s="10">
        <v>0</v>
      </c>
      <c r="L87" s="7">
        <f t="shared" si="1"/>
        <v>1.1313131313131313</v>
      </c>
    </row>
    <row r="88" spans="1:12" ht="12.75">
      <c r="A88" s="10">
        <v>33.5</v>
      </c>
      <c r="B88" s="10">
        <v>2</v>
      </c>
      <c r="C88" s="10">
        <v>6</v>
      </c>
      <c r="D88" s="10">
        <v>3</v>
      </c>
      <c r="E88" s="10">
        <v>2</v>
      </c>
      <c r="F88" s="10">
        <v>11</v>
      </c>
      <c r="G88" s="10">
        <v>9.5</v>
      </c>
      <c r="H88" s="10">
        <v>0</v>
      </c>
      <c r="I88" s="10">
        <v>0</v>
      </c>
      <c r="J88" s="10">
        <v>0</v>
      </c>
      <c r="L88" s="7">
        <f t="shared" si="1"/>
        <v>2.707070707070707</v>
      </c>
    </row>
    <row r="89" spans="1:12" ht="12.75">
      <c r="A89" s="10">
        <v>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L89" s="7">
        <f t="shared" si="1"/>
        <v>0</v>
      </c>
    </row>
    <row r="90" spans="1:12" ht="12.75">
      <c r="A90" s="10">
        <v>35.5</v>
      </c>
      <c r="B90" s="10">
        <v>8</v>
      </c>
      <c r="C90" s="10">
        <v>0</v>
      </c>
      <c r="D90" s="10">
        <v>5</v>
      </c>
      <c r="E90" s="10">
        <v>0</v>
      </c>
      <c r="F90" s="10">
        <v>0</v>
      </c>
      <c r="G90" s="10">
        <v>12.5</v>
      </c>
      <c r="H90" s="10">
        <v>10</v>
      </c>
      <c r="I90" s="10">
        <v>0</v>
      </c>
      <c r="J90" s="10">
        <v>0</v>
      </c>
      <c r="L90" s="7">
        <f t="shared" si="1"/>
        <v>2.8686868686868685</v>
      </c>
    </row>
    <row r="91" spans="1:12" ht="12.75">
      <c r="A91" s="10">
        <v>40</v>
      </c>
      <c r="B91" s="10">
        <v>8</v>
      </c>
      <c r="C91" s="10">
        <v>0</v>
      </c>
      <c r="D91" s="10">
        <v>5</v>
      </c>
      <c r="E91" s="10">
        <v>11</v>
      </c>
      <c r="F91" s="10">
        <v>8.5</v>
      </c>
      <c r="G91" s="10">
        <v>6.5</v>
      </c>
      <c r="H91" s="10">
        <v>1</v>
      </c>
      <c r="I91" s="10">
        <v>0</v>
      </c>
      <c r="J91" s="10">
        <v>0</v>
      </c>
      <c r="L91" s="7">
        <f t="shared" si="1"/>
        <v>3.2323232323232323</v>
      </c>
    </row>
    <row r="92" spans="1:12" ht="12.75">
      <c r="A92" s="10">
        <v>29.5</v>
      </c>
      <c r="B92" s="10">
        <v>8</v>
      </c>
      <c r="C92" s="10">
        <v>0</v>
      </c>
      <c r="D92" s="10">
        <v>5</v>
      </c>
      <c r="E92" s="10">
        <v>0</v>
      </c>
      <c r="F92" s="10">
        <v>0</v>
      </c>
      <c r="G92" s="10">
        <v>16.5</v>
      </c>
      <c r="H92" s="10">
        <v>0</v>
      </c>
      <c r="I92" s="10">
        <v>0</v>
      </c>
      <c r="J92" s="10">
        <v>0</v>
      </c>
      <c r="L92" s="7">
        <f t="shared" si="1"/>
        <v>2.3838383838383836</v>
      </c>
    </row>
    <row r="93" spans="1:12" ht="12.75">
      <c r="A93" s="10">
        <v>69</v>
      </c>
      <c r="B93" s="10">
        <v>8</v>
      </c>
      <c r="C93" s="10">
        <v>0</v>
      </c>
      <c r="D93" s="10">
        <v>5</v>
      </c>
      <c r="E93" s="10">
        <v>11</v>
      </c>
      <c r="F93" s="10">
        <v>13</v>
      </c>
      <c r="G93" s="10">
        <v>16.5</v>
      </c>
      <c r="H93" s="10">
        <v>10</v>
      </c>
      <c r="I93" s="10">
        <v>1.5</v>
      </c>
      <c r="J93" s="10">
        <v>4</v>
      </c>
      <c r="L93" s="7">
        <f t="shared" si="1"/>
        <v>5.575757575757576</v>
      </c>
    </row>
    <row r="94" spans="1:12" ht="12.75">
      <c r="A94" s="10">
        <v>18.5</v>
      </c>
      <c r="B94" s="10">
        <v>4</v>
      </c>
      <c r="C94" s="10">
        <v>1</v>
      </c>
      <c r="D94" s="10">
        <v>5</v>
      </c>
      <c r="E94" s="10">
        <v>7</v>
      </c>
      <c r="F94" s="10">
        <v>0</v>
      </c>
      <c r="G94" s="10">
        <v>1.5</v>
      </c>
      <c r="H94" s="10">
        <v>0</v>
      </c>
      <c r="I94" s="10">
        <v>0</v>
      </c>
      <c r="J94" s="10">
        <v>0</v>
      </c>
      <c r="L94" s="7">
        <f t="shared" si="1"/>
        <v>1.494949494949495</v>
      </c>
    </row>
    <row r="95" spans="1:12" ht="12.75">
      <c r="A95" s="10">
        <v>27.5</v>
      </c>
      <c r="B95" s="10">
        <v>6</v>
      </c>
      <c r="C95" s="10">
        <v>0</v>
      </c>
      <c r="D95" s="10">
        <v>5</v>
      </c>
      <c r="E95" s="10">
        <v>0</v>
      </c>
      <c r="F95" s="10">
        <v>0</v>
      </c>
      <c r="G95" s="10">
        <v>16.5</v>
      </c>
      <c r="H95" s="10">
        <v>0</v>
      </c>
      <c r="I95" s="10">
        <v>0</v>
      </c>
      <c r="J95" s="10">
        <v>0</v>
      </c>
      <c r="L95" s="7">
        <f t="shared" si="1"/>
        <v>2.2222222222222223</v>
      </c>
    </row>
    <row r="96" spans="1:12" ht="12.75">
      <c r="A96" s="10">
        <v>20.5</v>
      </c>
      <c r="B96" s="10">
        <v>2</v>
      </c>
      <c r="C96" s="10">
        <v>3</v>
      </c>
      <c r="D96" s="10">
        <v>3</v>
      </c>
      <c r="E96" s="10">
        <v>0</v>
      </c>
      <c r="F96" s="10">
        <v>0</v>
      </c>
      <c r="G96" s="10">
        <v>12.5</v>
      </c>
      <c r="H96" s="10">
        <v>0</v>
      </c>
      <c r="I96" s="10">
        <v>0</v>
      </c>
      <c r="J96" s="10">
        <v>0</v>
      </c>
      <c r="L96" s="7">
        <f t="shared" si="1"/>
        <v>1.6565656565656566</v>
      </c>
    </row>
    <row r="97" spans="1:12" ht="12.75">
      <c r="A97" s="10">
        <v>23.5</v>
      </c>
      <c r="B97" s="10">
        <v>4</v>
      </c>
      <c r="C97" s="10">
        <v>3</v>
      </c>
      <c r="D97" s="10">
        <v>5</v>
      </c>
      <c r="E97" s="10">
        <v>6</v>
      </c>
      <c r="F97" s="10">
        <v>0</v>
      </c>
      <c r="G97" s="10">
        <v>5.5</v>
      </c>
      <c r="H97" s="10">
        <v>0</v>
      </c>
      <c r="I97" s="10">
        <v>0</v>
      </c>
      <c r="J97" s="10">
        <v>0</v>
      </c>
      <c r="L97" s="7">
        <f t="shared" si="1"/>
        <v>1.898989898989899</v>
      </c>
    </row>
    <row r="98" spans="1:12" ht="12.75">
      <c r="A98" s="10">
        <v>35.5</v>
      </c>
      <c r="B98" s="10">
        <v>4</v>
      </c>
      <c r="C98" s="10">
        <v>3</v>
      </c>
      <c r="D98" s="10">
        <v>3</v>
      </c>
      <c r="E98" s="10">
        <v>2</v>
      </c>
      <c r="F98" s="10">
        <v>7</v>
      </c>
      <c r="G98" s="10">
        <v>16.5</v>
      </c>
      <c r="H98" s="10">
        <v>0</v>
      </c>
      <c r="I98" s="10">
        <v>0</v>
      </c>
      <c r="J98" s="10">
        <v>0</v>
      </c>
      <c r="L98" s="7">
        <f t="shared" si="1"/>
        <v>2.8686868686868685</v>
      </c>
    </row>
    <row r="99" spans="1:12" ht="12.75">
      <c r="A99" s="10">
        <v>13.5</v>
      </c>
      <c r="B99" s="10">
        <v>8</v>
      </c>
      <c r="C99" s="10">
        <v>0</v>
      </c>
      <c r="D99" s="10">
        <v>4</v>
      </c>
      <c r="E99" s="10">
        <v>0</v>
      </c>
      <c r="F99" s="10">
        <v>0</v>
      </c>
      <c r="G99" s="10">
        <v>1.5</v>
      </c>
      <c r="H99" s="10">
        <v>0</v>
      </c>
      <c r="I99" s="10">
        <v>0</v>
      </c>
      <c r="J99" s="10">
        <v>0</v>
      </c>
      <c r="L99" s="7">
        <f t="shared" si="1"/>
        <v>1.0909090909090908</v>
      </c>
    </row>
    <row r="100" spans="1:12" ht="12.75">
      <c r="A100" s="10">
        <v>29.5</v>
      </c>
      <c r="B100" s="10">
        <v>6</v>
      </c>
      <c r="C100" s="10">
        <v>0</v>
      </c>
      <c r="D100" s="10">
        <v>3</v>
      </c>
      <c r="E100" s="10">
        <v>4</v>
      </c>
      <c r="F100" s="10">
        <v>0</v>
      </c>
      <c r="G100" s="10">
        <v>16.5</v>
      </c>
      <c r="H100" s="10">
        <v>0</v>
      </c>
      <c r="I100" s="10">
        <v>0</v>
      </c>
      <c r="J100" s="10">
        <v>0</v>
      </c>
      <c r="L100" s="7">
        <f t="shared" si="1"/>
        <v>2.3838383838383836</v>
      </c>
    </row>
    <row r="101" spans="1:12" ht="12.75">
      <c r="A101" s="10">
        <v>55</v>
      </c>
      <c r="B101" s="10">
        <v>8</v>
      </c>
      <c r="C101" s="10">
        <v>3</v>
      </c>
      <c r="D101" s="10">
        <v>5</v>
      </c>
      <c r="E101" s="10">
        <v>0</v>
      </c>
      <c r="F101" s="10">
        <v>8</v>
      </c>
      <c r="G101" s="10">
        <v>16.5</v>
      </c>
      <c r="H101" s="10">
        <v>8</v>
      </c>
      <c r="I101" s="10">
        <v>6.5</v>
      </c>
      <c r="J101" s="10">
        <v>0</v>
      </c>
      <c r="L101" s="7">
        <f t="shared" si="1"/>
        <v>4.444444444444445</v>
      </c>
    </row>
    <row r="102" spans="1:12" ht="12.75">
      <c r="A102" s="10">
        <v>41.5</v>
      </c>
      <c r="B102" s="10">
        <v>6</v>
      </c>
      <c r="C102" s="10">
        <v>0</v>
      </c>
      <c r="D102" s="10">
        <v>5</v>
      </c>
      <c r="E102" s="10">
        <v>2</v>
      </c>
      <c r="F102" s="10">
        <v>0</v>
      </c>
      <c r="G102" s="10">
        <v>16.5</v>
      </c>
      <c r="H102" s="10">
        <v>10</v>
      </c>
      <c r="I102" s="10">
        <v>0</v>
      </c>
      <c r="J102" s="10">
        <v>2</v>
      </c>
      <c r="L102" s="7">
        <f t="shared" si="1"/>
        <v>3.3535353535353534</v>
      </c>
    </row>
    <row r="103" spans="1:12" ht="12.75">
      <c r="A103" s="10">
        <v>4.5</v>
      </c>
      <c r="B103" s="10">
        <v>0</v>
      </c>
      <c r="C103" s="10">
        <v>3</v>
      </c>
      <c r="D103" s="10">
        <v>0</v>
      </c>
      <c r="E103" s="10">
        <v>0</v>
      </c>
      <c r="F103" s="10">
        <v>0</v>
      </c>
      <c r="G103" s="10">
        <v>1.5</v>
      </c>
      <c r="H103" s="10">
        <v>0</v>
      </c>
      <c r="I103" s="10">
        <v>0</v>
      </c>
      <c r="J103" s="10">
        <v>0</v>
      </c>
      <c r="L103" s="7">
        <f t="shared" si="1"/>
        <v>0.36363636363636365</v>
      </c>
    </row>
    <row r="104" spans="1:12" ht="12.75">
      <c r="A104" s="10">
        <v>40</v>
      </c>
      <c r="B104" s="10">
        <v>8</v>
      </c>
      <c r="C104" s="10">
        <v>0</v>
      </c>
      <c r="D104" s="10">
        <v>3</v>
      </c>
      <c r="E104" s="10">
        <v>2</v>
      </c>
      <c r="F104" s="10">
        <v>9.5</v>
      </c>
      <c r="G104" s="10">
        <v>5.5</v>
      </c>
      <c r="H104" s="10">
        <v>12</v>
      </c>
      <c r="I104" s="10">
        <v>0</v>
      </c>
      <c r="J104" s="10">
        <v>0</v>
      </c>
      <c r="L104" s="7">
        <f t="shared" si="1"/>
        <v>3.2323232323232323</v>
      </c>
    </row>
    <row r="105" spans="1:12" ht="12.75">
      <c r="A105" s="10">
        <v>34.5</v>
      </c>
      <c r="B105" s="10">
        <v>8</v>
      </c>
      <c r="C105" s="10">
        <v>3</v>
      </c>
      <c r="D105" s="10">
        <v>5</v>
      </c>
      <c r="E105" s="10">
        <v>2</v>
      </c>
      <c r="F105" s="10">
        <v>0</v>
      </c>
      <c r="G105" s="10">
        <v>16.5</v>
      </c>
      <c r="H105" s="10">
        <v>0</v>
      </c>
      <c r="I105" s="10">
        <v>0</v>
      </c>
      <c r="J105" s="10">
        <v>0</v>
      </c>
      <c r="L105" s="7">
        <f t="shared" si="1"/>
        <v>2.787878787878788</v>
      </c>
    </row>
    <row r="106" spans="1:12" ht="12.75">
      <c r="A106" s="10">
        <v>43</v>
      </c>
      <c r="B106" s="10">
        <v>8</v>
      </c>
      <c r="C106" s="10">
        <v>6</v>
      </c>
      <c r="D106" s="10">
        <v>0</v>
      </c>
      <c r="E106" s="10">
        <v>0</v>
      </c>
      <c r="F106" s="10">
        <v>0</v>
      </c>
      <c r="G106" s="10">
        <v>16.5</v>
      </c>
      <c r="H106" s="10">
        <v>10</v>
      </c>
      <c r="I106" s="10">
        <v>1.5</v>
      </c>
      <c r="J106" s="10">
        <v>1</v>
      </c>
      <c r="L106" s="7">
        <f t="shared" si="1"/>
        <v>3.474747474747475</v>
      </c>
    </row>
    <row r="107" spans="1:12" ht="12.75">
      <c r="A107" s="10">
        <v>23</v>
      </c>
      <c r="B107" s="10">
        <v>4</v>
      </c>
      <c r="C107" s="10">
        <v>3</v>
      </c>
      <c r="D107" s="10">
        <v>5</v>
      </c>
      <c r="E107" s="10">
        <v>0</v>
      </c>
      <c r="F107" s="10">
        <v>0</v>
      </c>
      <c r="G107" s="10">
        <v>11</v>
      </c>
      <c r="H107" s="10">
        <v>0</v>
      </c>
      <c r="I107" s="10">
        <v>0</v>
      </c>
      <c r="J107" s="10">
        <v>0</v>
      </c>
      <c r="L107" s="7">
        <f t="shared" si="1"/>
        <v>1.8585858585858586</v>
      </c>
    </row>
    <row r="108" spans="1:12" ht="12.75">
      <c r="A108" s="10">
        <v>11</v>
      </c>
      <c r="B108" s="10">
        <v>6</v>
      </c>
      <c r="C108" s="10">
        <v>0</v>
      </c>
      <c r="D108" s="10">
        <v>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L108" s="7">
        <f t="shared" si="1"/>
        <v>0.8888888888888888</v>
      </c>
    </row>
    <row r="109" spans="1:12" ht="12.75">
      <c r="A109" s="10">
        <v>32.5</v>
      </c>
      <c r="B109" s="10">
        <v>2</v>
      </c>
      <c r="C109" s="10">
        <v>0</v>
      </c>
      <c r="D109" s="10">
        <v>5</v>
      </c>
      <c r="E109" s="10">
        <v>0</v>
      </c>
      <c r="F109" s="10">
        <v>0</v>
      </c>
      <c r="G109" s="10">
        <v>12.5</v>
      </c>
      <c r="H109" s="10">
        <v>11</v>
      </c>
      <c r="I109" s="10">
        <v>0</v>
      </c>
      <c r="J109" s="10">
        <v>2</v>
      </c>
      <c r="L109" s="7">
        <f t="shared" si="1"/>
        <v>2.6262626262626263</v>
      </c>
    </row>
    <row r="110" spans="1:12" ht="12.75">
      <c r="A110" s="10">
        <v>22</v>
      </c>
      <c r="B110" s="10">
        <v>4</v>
      </c>
      <c r="C110" s="10">
        <v>0</v>
      </c>
      <c r="D110" s="10">
        <v>4</v>
      </c>
      <c r="E110" s="10">
        <v>0</v>
      </c>
      <c r="F110" s="10">
        <v>5.5</v>
      </c>
      <c r="G110" s="10">
        <v>8.5</v>
      </c>
      <c r="H110" s="10">
        <v>0</v>
      </c>
      <c r="I110" s="10">
        <v>0</v>
      </c>
      <c r="J110" s="10">
        <v>0</v>
      </c>
      <c r="L110" s="7">
        <f t="shared" si="1"/>
        <v>1.7777777777777777</v>
      </c>
    </row>
    <row r="111" spans="1:12" ht="12.75">
      <c r="A111" s="10">
        <v>22.5</v>
      </c>
      <c r="B111" s="10">
        <v>4</v>
      </c>
      <c r="C111" s="10">
        <v>0</v>
      </c>
      <c r="D111" s="10">
        <v>3</v>
      </c>
      <c r="E111" s="10">
        <v>0</v>
      </c>
      <c r="F111" s="10">
        <v>4.5</v>
      </c>
      <c r="G111" s="10">
        <v>11</v>
      </c>
      <c r="H111" s="10">
        <v>0</v>
      </c>
      <c r="I111" s="10">
        <v>0</v>
      </c>
      <c r="J111" s="10">
        <v>0</v>
      </c>
      <c r="L111" s="7">
        <f t="shared" si="1"/>
        <v>1.8181818181818181</v>
      </c>
    </row>
    <row r="112" spans="1:12" ht="12.75">
      <c r="A112" s="10">
        <v>4</v>
      </c>
      <c r="B112" s="10">
        <v>0</v>
      </c>
      <c r="C112" s="10">
        <v>0</v>
      </c>
      <c r="D112" s="10">
        <v>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L112" s="7">
        <f t="shared" si="1"/>
        <v>0.32323232323232326</v>
      </c>
    </row>
    <row r="113" spans="1:12" ht="12.75">
      <c r="A113" s="10">
        <v>18</v>
      </c>
      <c r="B113" s="10">
        <v>6</v>
      </c>
      <c r="C113" s="10">
        <v>3</v>
      </c>
      <c r="D113" s="10">
        <v>5</v>
      </c>
      <c r="E113" s="10">
        <v>0</v>
      </c>
      <c r="F113" s="10">
        <v>0</v>
      </c>
      <c r="G113" s="10">
        <v>4</v>
      </c>
      <c r="H113" s="10">
        <v>0</v>
      </c>
      <c r="I113" s="10">
        <v>0</v>
      </c>
      <c r="J113" s="10">
        <v>0</v>
      </c>
      <c r="L113" s="7">
        <f t="shared" si="1"/>
        <v>1.4545454545454546</v>
      </c>
    </row>
    <row r="114" spans="1:12" ht="12.75">
      <c r="A114" s="10">
        <v>21.5</v>
      </c>
      <c r="B114" s="10">
        <v>8</v>
      </c>
      <c r="C114" s="10">
        <v>0</v>
      </c>
      <c r="D114" s="10">
        <v>5</v>
      </c>
      <c r="E114" s="10">
        <v>0</v>
      </c>
      <c r="F114" s="10">
        <v>0</v>
      </c>
      <c r="G114" s="10">
        <v>8.5</v>
      </c>
      <c r="H114" s="10">
        <v>0</v>
      </c>
      <c r="I114" s="10">
        <v>0</v>
      </c>
      <c r="J114" s="10">
        <v>0</v>
      </c>
      <c r="L114" s="7">
        <f t="shared" si="1"/>
        <v>1.7373737373737375</v>
      </c>
    </row>
    <row r="115" spans="1:12" ht="12.75">
      <c r="A115" s="10">
        <v>55.5</v>
      </c>
      <c r="B115" s="10">
        <v>6</v>
      </c>
      <c r="C115" s="10">
        <v>3</v>
      </c>
      <c r="D115" s="10">
        <v>5</v>
      </c>
      <c r="E115" s="10">
        <v>10</v>
      </c>
      <c r="F115" s="10">
        <v>4</v>
      </c>
      <c r="G115" s="10">
        <v>16.5</v>
      </c>
      <c r="H115" s="10">
        <v>6</v>
      </c>
      <c r="I115" s="10">
        <v>3</v>
      </c>
      <c r="J115" s="10">
        <v>2</v>
      </c>
      <c r="L115" s="7">
        <f t="shared" si="1"/>
        <v>4.484848484848484</v>
      </c>
    </row>
    <row r="116" spans="1:12" ht="12.75">
      <c r="A116" s="10">
        <v>30.5</v>
      </c>
      <c r="B116" s="10">
        <v>6</v>
      </c>
      <c r="C116" s="10">
        <v>0</v>
      </c>
      <c r="D116" s="10">
        <v>5</v>
      </c>
      <c r="E116" s="10">
        <v>8</v>
      </c>
      <c r="F116" s="10">
        <v>7</v>
      </c>
      <c r="G116" s="10">
        <v>0</v>
      </c>
      <c r="H116" s="10">
        <v>1.5</v>
      </c>
      <c r="I116" s="10">
        <v>3</v>
      </c>
      <c r="J116" s="10">
        <v>0</v>
      </c>
      <c r="L116" s="7">
        <f t="shared" si="1"/>
        <v>2.4646464646464645</v>
      </c>
    </row>
    <row r="117" spans="1:12" ht="12.75">
      <c r="A117" s="10">
        <v>16</v>
      </c>
      <c r="B117" s="10">
        <v>6</v>
      </c>
      <c r="C117" s="10">
        <v>0</v>
      </c>
      <c r="D117" s="10">
        <v>3</v>
      </c>
      <c r="E117" s="10">
        <v>0</v>
      </c>
      <c r="F117" s="10">
        <v>0</v>
      </c>
      <c r="G117" s="10">
        <v>7</v>
      </c>
      <c r="H117" s="10">
        <v>0</v>
      </c>
      <c r="I117" s="10">
        <v>0</v>
      </c>
      <c r="J117" s="10">
        <v>0</v>
      </c>
      <c r="L117" s="7">
        <f t="shared" si="1"/>
        <v>1.292929292929293</v>
      </c>
    </row>
    <row r="118" spans="1:12" ht="12.75">
      <c r="A118" s="10">
        <v>45.5</v>
      </c>
      <c r="B118" s="10">
        <v>8</v>
      </c>
      <c r="C118" s="10">
        <v>0</v>
      </c>
      <c r="D118" s="10">
        <v>5</v>
      </c>
      <c r="E118" s="10">
        <v>0</v>
      </c>
      <c r="F118" s="10">
        <v>8</v>
      </c>
      <c r="G118" s="10">
        <v>16.5</v>
      </c>
      <c r="H118" s="10">
        <v>8</v>
      </c>
      <c r="I118" s="10">
        <v>0</v>
      </c>
      <c r="J118" s="10">
        <v>0</v>
      </c>
      <c r="L118" s="7">
        <f t="shared" si="1"/>
        <v>3.676767676767677</v>
      </c>
    </row>
    <row r="119" spans="1:12" ht="12.75">
      <c r="A119" s="10">
        <v>28.5</v>
      </c>
      <c r="B119" s="10">
        <v>0</v>
      </c>
      <c r="C119" s="10">
        <v>3</v>
      </c>
      <c r="D119" s="10">
        <v>3</v>
      </c>
      <c r="E119" s="10">
        <v>0</v>
      </c>
      <c r="F119" s="10">
        <v>0</v>
      </c>
      <c r="G119" s="10">
        <v>16.5</v>
      </c>
      <c r="H119" s="10">
        <v>6</v>
      </c>
      <c r="I119" s="10">
        <v>0</v>
      </c>
      <c r="J119" s="10">
        <v>0</v>
      </c>
      <c r="L119" s="7">
        <f t="shared" si="1"/>
        <v>2.303030303030303</v>
      </c>
    </row>
    <row r="120" spans="1:12" ht="12.75">
      <c r="A120" s="10">
        <v>43.5</v>
      </c>
      <c r="B120" s="10">
        <v>8</v>
      </c>
      <c r="C120" s="10">
        <v>0</v>
      </c>
      <c r="D120" s="10">
        <v>5</v>
      </c>
      <c r="E120" s="10">
        <v>9</v>
      </c>
      <c r="F120" s="10">
        <v>0</v>
      </c>
      <c r="G120" s="10">
        <v>16.5</v>
      </c>
      <c r="H120" s="10">
        <v>5</v>
      </c>
      <c r="I120" s="10">
        <v>0</v>
      </c>
      <c r="J120" s="10">
        <v>0</v>
      </c>
      <c r="L120" s="7">
        <f t="shared" si="1"/>
        <v>3.515151515151515</v>
      </c>
    </row>
    <row r="121" spans="1:12" ht="12.75">
      <c r="A121" s="10">
        <v>34.5</v>
      </c>
      <c r="B121" s="10">
        <v>8</v>
      </c>
      <c r="C121" s="10">
        <v>0</v>
      </c>
      <c r="D121" s="10">
        <v>5</v>
      </c>
      <c r="E121" s="10">
        <v>6</v>
      </c>
      <c r="F121" s="10">
        <v>11</v>
      </c>
      <c r="G121" s="10">
        <v>4.5</v>
      </c>
      <c r="H121" s="10">
        <v>0</v>
      </c>
      <c r="I121" s="10">
        <v>0</v>
      </c>
      <c r="J121" s="10">
        <v>0</v>
      </c>
      <c r="L121" s="7">
        <f t="shared" si="1"/>
        <v>2.787878787878788</v>
      </c>
    </row>
    <row r="122" spans="1:12" ht="12.75">
      <c r="A122" s="10">
        <v>14.5</v>
      </c>
      <c r="B122" s="10">
        <v>8</v>
      </c>
      <c r="C122" s="10">
        <v>0</v>
      </c>
      <c r="D122" s="10">
        <v>5</v>
      </c>
      <c r="E122" s="10">
        <v>0</v>
      </c>
      <c r="F122" s="10">
        <v>0</v>
      </c>
      <c r="G122" s="10">
        <v>1.5</v>
      </c>
      <c r="H122" s="10">
        <v>0</v>
      </c>
      <c r="I122" s="10">
        <v>0</v>
      </c>
      <c r="J122" s="10">
        <v>0</v>
      </c>
      <c r="L122" s="7">
        <f t="shared" si="1"/>
        <v>1.1717171717171717</v>
      </c>
    </row>
    <row r="123" spans="1:12" ht="12.75">
      <c r="A123" s="10">
        <v>35.5</v>
      </c>
      <c r="B123" s="10">
        <v>8</v>
      </c>
      <c r="C123" s="10">
        <v>3</v>
      </c>
      <c r="D123" s="10">
        <v>0</v>
      </c>
      <c r="E123" s="10">
        <v>0</v>
      </c>
      <c r="F123" s="10">
        <v>0</v>
      </c>
      <c r="G123" s="10">
        <v>16.5</v>
      </c>
      <c r="H123" s="10">
        <v>8</v>
      </c>
      <c r="I123" s="10">
        <v>0</v>
      </c>
      <c r="J123" s="10">
        <v>0</v>
      </c>
      <c r="L123" s="7">
        <f t="shared" si="1"/>
        <v>2.8686868686868685</v>
      </c>
    </row>
    <row r="124" spans="1:12" ht="12.75">
      <c r="A124" s="10">
        <v>62.5</v>
      </c>
      <c r="B124" s="10">
        <v>6</v>
      </c>
      <c r="C124" s="10">
        <v>3</v>
      </c>
      <c r="D124" s="10">
        <v>5</v>
      </c>
      <c r="E124" s="10">
        <v>11</v>
      </c>
      <c r="F124" s="10">
        <v>13</v>
      </c>
      <c r="G124" s="10">
        <v>16.5</v>
      </c>
      <c r="H124" s="10">
        <v>8</v>
      </c>
      <c r="I124" s="10">
        <v>0</v>
      </c>
      <c r="J124" s="10">
        <v>0</v>
      </c>
      <c r="L124" s="7">
        <f t="shared" si="1"/>
        <v>5.05050505050505</v>
      </c>
    </row>
    <row r="125" spans="1:12" ht="12.75">
      <c r="A125" s="10">
        <v>13</v>
      </c>
      <c r="B125" s="10">
        <v>8</v>
      </c>
      <c r="C125" s="10">
        <v>0</v>
      </c>
      <c r="D125" s="10">
        <v>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L125" s="7">
        <f t="shared" si="1"/>
        <v>1.0505050505050506</v>
      </c>
    </row>
    <row r="126" spans="1:12" ht="12.75">
      <c r="A126" s="10">
        <v>28</v>
      </c>
      <c r="B126" s="10">
        <v>8</v>
      </c>
      <c r="C126" s="10">
        <v>0</v>
      </c>
      <c r="D126" s="10">
        <v>5</v>
      </c>
      <c r="E126" s="10">
        <v>0</v>
      </c>
      <c r="F126" s="10">
        <v>9</v>
      </c>
      <c r="G126" s="10">
        <v>6</v>
      </c>
      <c r="H126" s="10">
        <v>0</v>
      </c>
      <c r="I126" s="10">
        <v>0</v>
      </c>
      <c r="J126" s="10">
        <v>0</v>
      </c>
      <c r="L126" s="7">
        <f t="shared" si="1"/>
        <v>2.2626262626262625</v>
      </c>
    </row>
    <row r="127" spans="1:12" ht="12.75">
      <c r="A127" s="10">
        <v>51</v>
      </c>
      <c r="B127" s="10">
        <v>8</v>
      </c>
      <c r="C127" s="10">
        <v>3</v>
      </c>
      <c r="D127" s="10">
        <v>3</v>
      </c>
      <c r="E127" s="10">
        <v>0</v>
      </c>
      <c r="F127" s="10">
        <v>1</v>
      </c>
      <c r="G127" s="10">
        <v>16.5</v>
      </c>
      <c r="H127" s="10">
        <v>12</v>
      </c>
      <c r="I127" s="10">
        <v>3</v>
      </c>
      <c r="J127" s="10">
        <v>4.5</v>
      </c>
      <c r="L127" s="7">
        <f t="shared" si="1"/>
        <v>4.121212121212121</v>
      </c>
    </row>
    <row r="128" spans="1:12" ht="12.75">
      <c r="A128" s="10">
        <v>6</v>
      </c>
      <c r="B128" s="10">
        <v>0</v>
      </c>
      <c r="C128" s="10">
        <v>3</v>
      </c>
      <c r="D128" s="10">
        <v>0</v>
      </c>
      <c r="E128" s="10">
        <v>0</v>
      </c>
      <c r="F128" s="10">
        <v>0</v>
      </c>
      <c r="G128" s="10">
        <v>3</v>
      </c>
      <c r="H128" s="10">
        <v>0</v>
      </c>
      <c r="I128" s="10">
        <v>0</v>
      </c>
      <c r="J128" s="10">
        <v>0</v>
      </c>
      <c r="L128" s="7">
        <f t="shared" si="1"/>
        <v>0.48484848484848486</v>
      </c>
    </row>
    <row r="129" spans="1:12" ht="12.75">
      <c r="A129" s="10">
        <v>28.5</v>
      </c>
      <c r="B129" s="10">
        <v>8</v>
      </c>
      <c r="C129" s="10">
        <v>0</v>
      </c>
      <c r="D129" s="10">
        <v>4</v>
      </c>
      <c r="E129" s="10">
        <v>0</v>
      </c>
      <c r="F129" s="10">
        <v>0</v>
      </c>
      <c r="G129" s="10">
        <v>16.5</v>
      </c>
      <c r="H129" s="10">
        <v>0</v>
      </c>
      <c r="I129" s="10">
        <v>0</v>
      </c>
      <c r="J129" s="10">
        <v>0</v>
      </c>
      <c r="L129" s="7">
        <f t="shared" si="1"/>
        <v>2.303030303030303</v>
      </c>
    </row>
    <row r="130" spans="1:12" ht="12.75">
      <c r="A130" s="10">
        <v>26</v>
      </c>
      <c r="B130" s="10">
        <v>4</v>
      </c>
      <c r="C130" s="10">
        <v>0</v>
      </c>
      <c r="D130" s="10">
        <v>1</v>
      </c>
      <c r="E130" s="10">
        <v>0</v>
      </c>
      <c r="F130" s="10">
        <v>10</v>
      </c>
      <c r="G130" s="10">
        <v>11</v>
      </c>
      <c r="H130" s="10">
        <v>0</v>
      </c>
      <c r="I130" s="10">
        <v>0</v>
      </c>
      <c r="J130" s="10">
        <v>0</v>
      </c>
      <c r="L130" s="7">
        <f t="shared" si="1"/>
        <v>2.101010101010101</v>
      </c>
    </row>
    <row r="131" spans="1:12" ht="12.75">
      <c r="A131" s="10">
        <v>23.5</v>
      </c>
      <c r="B131" s="10">
        <v>4</v>
      </c>
      <c r="C131" s="10">
        <v>3</v>
      </c>
      <c r="D131" s="10">
        <v>0</v>
      </c>
      <c r="E131" s="10">
        <v>0</v>
      </c>
      <c r="F131" s="10">
        <v>0</v>
      </c>
      <c r="G131" s="10">
        <v>16.5</v>
      </c>
      <c r="H131" s="10">
        <v>0</v>
      </c>
      <c r="I131" s="10">
        <v>0</v>
      </c>
      <c r="J131" s="10">
        <v>0</v>
      </c>
      <c r="L131" s="7">
        <f aca="true" t="shared" si="2" ref="L131:L194">A131/99*8</f>
        <v>1.898989898989899</v>
      </c>
    </row>
    <row r="132" spans="1:12" ht="12.75">
      <c r="A132" s="10">
        <v>28.5</v>
      </c>
      <c r="B132" s="10">
        <v>6</v>
      </c>
      <c r="C132" s="10">
        <v>3</v>
      </c>
      <c r="D132" s="10">
        <v>3</v>
      </c>
      <c r="E132" s="10">
        <v>0</v>
      </c>
      <c r="F132" s="10">
        <v>0</v>
      </c>
      <c r="G132" s="10">
        <v>16.5</v>
      </c>
      <c r="H132" s="10">
        <v>0</v>
      </c>
      <c r="I132" s="10">
        <v>0</v>
      </c>
      <c r="J132" s="10">
        <v>0</v>
      </c>
      <c r="L132" s="7">
        <f t="shared" si="2"/>
        <v>2.303030303030303</v>
      </c>
    </row>
    <row r="133" spans="1:12" ht="12.75">
      <c r="A133" s="10">
        <v>8.5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8.5</v>
      </c>
      <c r="H133" s="10">
        <v>0</v>
      </c>
      <c r="I133" s="10">
        <v>0</v>
      </c>
      <c r="J133" s="10">
        <v>0</v>
      </c>
      <c r="L133" s="7">
        <f t="shared" si="2"/>
        <v>0.6868686868686869</v>
      </c>
    </row>
    <row r="134" spans="1:12" ht="12.75">
      <c r="A134" s="10">
        <v>11</v>
      </c>
      <c r="B134" s="10">
        <v>8</v>
      </c>
      <c r="C134" s="10">
        <v>0</v>
      </c>
      <c r="D134" s="10">
        <v>3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L134" s="7">
        <f t="shared" si="2"/>
        <v>0.8888888888888888</v>
      </c>
    </row>
    <row r="135" spans="1:12" ht="12.75">
      <c r="A135" s="10">
        <v>30.5</v>
      </c>
      <c r="B135" s="10">
        <v>6</v>
      </c>
      <c r="C135" s="10">
        <v>3</v>
      </c>
      <c r="D135" s="10">
        <v>5</v>
      </c>
      <c r="E135" s="10">
        <v>0</v>
      </c>
      <c r="F135" s="10">
        <v>0</v>
      </c>
      <c r="G135" s="10">
        <v>16.5</v>
      </c>
      <c r="H135" s="10">
        <v>0</v>
      </c>
      <c r="I135" s="10">
        <v>0</v>
      </c>
      <c r="J135" s="10">
        <v>0</v>
      </c>
      <c r="L135" s="7">
        <f t="shared" si="2"/>
        <v>2.4646464646464645</v>
      </c>
    </row>
    <row r="136" spans="1:12" ht="12.75">
      <c r="A136" s="10">
        <v>13</v>
      </c>
      <c r="B136" s="10">
        <v>6</v>
      </c>
      <c r="C136" s="10">
        <v>3</v>
      </c>
      <c r="D136" s="10">
        <v>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L136" s="7">
        <f t="shared" si="2"/>
        <v>1.0505050505050506</v>
      </c>
    </row>
    <row r="137" spans="1:12" ht="12.75">
      <c r="A137" s="10">
        <v>18.5</v>
      </c>
      <c r="B137" s="10">
        <v>8</v>
      </c>
      <c r="C137" s="10">
        <v>0</v>
      </c>
      <c r="D137" s="10">
        <v>2</v>
      </c>
      <c r="E137" s="10">
        <v>0</v>
      </c>
      <c r="F137" s="10">
        <v>0</v>
      </c>
      <c r="G137" s="10">
        <v>8.5</v>
      </c>
      <c r="H137" s="10">
        <v>0</v>
      </c>
      <c r="I137" s="10">
        <v>0</v>
      </c>
      <c r="J137" s="10">
        <v>0</v>
      </c>
      <c r="L137" s="7">
        <f t="shared" si="2"/>
        <v>1.494949494949495</v>
      </c>
    </row>
    <row r="138" spans="1:12" ht="12.75">
      <c r="A138" s="10">
        <v>21</v>
      </c>
      <c r="B138" s="10">
        <v>8</v>
      </c>
      <c r="C138" s="10">
        <v>0</v>
      </c>
      <c r="D138" s="10">
        <v>3</v>
      </c>
      <c r="E138" s="10">
        <v>0</v>
      </c>
      <c r="F138" s="10">
        <v>0</v>
      </c>
      <c r="G138" s="10">
        <v>10</v>
      </c>
      <c r="H138" s="10">
        <v>0</v>
      </c>
      <c r="I138" s="10">
        <v>0</v>
      </c>
      <c r="J138" s="10">
        <v>0</v>
      </c>
      <c r="L138" s="7">
        <f t="shared" si="2"/>
        <v>1.696969696969697</v>
      </c>
    </row>
    <row r="139" spans="1:12" ht="12.75">
      <c r="A139" s="10">
        <v>28.5</v>
      </c>
      <c r="B139" s="10">
        <v>6</v>
      </c>
      <c r="C139" s="10">
        <v>3</v>
      </c>
      <c r="D139" s="10">
        <v>3</v>
      </c>
      <c r="E139" s="10">
        <v>0</v>
      </c>
      <c r="F139" s="10">
        <v>0</v>
      </c>
      <c r="G139" s="10">
        <v>16.5</v>
      </c>
      <c r="H139" s="10">
        <v>0</v>
      </c>
      <c r="I139" s="10">
        <v>0</v>
      </c>
      <c r="J139" s="10">
        <v>0</v>
      </c>
      <c r="L139" s="7">
        <f t="shared" si="2"/>
        <v>2.303030303030303</v>
      </c>
    </row>
    <row r="140" spans="1:12" ht="12.75">
      <c r="A140" s="10">
        <v>23.5</v>
      </c>
      <c r="B140" s="10">
        <v>4</v>
      </c>
      <c r="C140" s="10">
        <v>2</v>
      </c>
      <c r="D140" s="10">
        <v>5</v>
      </c>
      <c r="E140" s="10">
        <v>0</v>
      </c>
      <c r="F140" s="10">
        <v>0</v>
      </c>
      <c r="G140" s="10">
        <v>12.5</v>
      </c>
      <c r="H140" s="10">
        <v>0</v>
      </c>
      <c r="I140" s="10">
        <v>0</v>
      </c>
      <c r="J140" s="10">
        <v>0</v>
      </c>
      <c r="L140" s="7">
        <f t="shared" si="2"/>
        <v>1.898989898989899</v>
      </c>
    </row>
    <row r="141" spans="1:12" ht="12.75">
      <c r="A141" s="10">
        <v>23.5</v>
      </c>
      <c r="B141" s="10">
        <v>8</v>
      </c>
      <c r="C141" s="10">
        <v>0</v>
      </c>
      <c r="D141" s="10">
        <v>0</v>
      </c>
      <c r="E141" s="10">
        <v>0</v>
      </c>
      <c r="F141" s="10">
        <v>0</v>
      </c>
      <c r="G141" s="10">
        <v>14</v>
      </c>
      <c r="H141" s="10">
        <v>0</v>
      </c>
      <c r="I141" s="10">
        <v>1.5</v>
      </c>
      <c r="J141" s="10">
        <v>0</v>
      </c>
      <c r="L141" s="7">
        <f t="shared" si="2"/>
        <v>1.898989898989899</v>
      </c>
    </row>
    <row r="142" spans="1:12" ht="12.75">
      <c r="A142" s="10">
        <v>19.5</v>
      </c>
      <c r="B142" s="10">
        <v>8</v>
      </c>
      <c r="C142" s="10">
        <v>0</v>
      </c>
      <c r="D142" s="10">
        <v>5</v>
      </c>
      <c r="E142" s="10">
        <v>0</v>
      </c>
      <c r="F142" s="10">
        <v>0</v>
      </c>
      <c r="G142" s="10">
        <v>6.5</v>
      </c>
      <c r="H142" s="10">
        <v>0</v>
      </c>
      <c r="I142" s="10">
        <v>0</v>
      </c>
      <c r="J142" s="10">
        <v>0</v>
      </c>
      <c r="L142" s="7">
        <f t="shared" si="2"/>
        <v>1.5757575757575757</v>
      </c>
    </row>
    <row r="143" spans="1:12" ht="12.75">
      <c r="A143" s="10">
        <v>54</v>
      </c>
      <c r="B143" s="10">
        <v>6</v>
      </c>
      <c r="C143" s="10">
        <v>0</v>
      </c>
      <c r="D143" s="10">
        <v>5</v>
      </c>
      <c r="E143" s="10">
        <v>10</v>
      </c>
      <c r="F143" s="10">
        <v>7</v>
      </c>
      <c r="G143" s="10">
        <v>16.5</v>
      </c>
      <c r="H143" s="10">
        <v>8</v>
      </c>
      <c r="I143" s="10">
        <v>1.5</v>
      </c>
      <c r="J143" s="10">
        <v>0</v>
      </c>
      <c r="L143" s="7">
        <f t="shared" si="2"/>
        <v>4.363636363636363</v>
      </c>
    </row>
    <row r="144" spans="1:12" ht="12.75">
      <c r="A144" s="10">
        <v>6</v>
      </c>
      <c r="B144" s="10">
        <v>6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L144" s="7">
        <f t="shared" si="2"/>
        <v>0.48484848484848486</v>
      </c>
    </row>
    <row r="145" spans="1:12" ht="12.75">
      <c r="A145" s="10">
        <v>4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4</v>
      </c>
      <c r="H145" s="10">
        <v>0</v>
      </c>
      <c r="I145" s="10">
        <v>0</v>
      </c>
      <c r="J145" s="10">
        <v>0</v>
      </c>
      <c r="L145" s="7">
        <f t="shared" si="2"/>
        <v>0.32323232323232326</v>
      </c>
    </row>
    <row r="146" spans="1:12" ht="12.75">
      <c r="A146" s="10">
        <v>29.5</v>
      </c>
      <c r="B146" s="10">
        <v>8</v>
      </c>
      <c r="C146" s="10">
        <v>0</v>
      </c>
      <c r="D146" s="10">
        <v>5</v>
      </c>
      <c r="E146" s="10">
        <v>0</v>
      </c>
      <c r="F146" s="10">
        <v>0</v>
      </c>
      <c r="G146" s="10">
        <v>16.5</v>
      </c>
      <c r="H146" s="10">
        <v>0</v>
      </c>
      <c r="I146" s="10">
        <v>0</v>
      </c>
      <c r="J146" s="10">
        <v>0</v>
      </c>
      <c r="L146" s="7">
        <f t="shared" si="2"/>
        <v>2.3838383838383836</v>
      </c>
    </row>
    <row r="147" spans="1:12" ht="12.75">
      <c r="A147" s="10">
        <v>24.5</v>
      </c>
      <c r="B147" s="10">
        <v>8</v>
      </c>
      <c r="C147" s="10">
        <v>3</v>
      </c>
      <c r="D147" s="10">
        <v>5</v>
      </c>
      <c r="E147" s="10">
        <v>0</v>
      </c>
      <c r="F147" s="10">
        <v>0</v>
      </c>
      <c r="G147" s="10">
        <v>4.5</v>
      </c>
      <c r="H147" s="10">
        <v>4</v>
      </c>
      <c r="I147" s="10">
        <v>0</v>
      </c>
      <c r="J147" s="10">
        <v>0</v>
      </c>
      <c r="L147" s="7">
        <f t="shared" si="2"/>
        <v>1.97979797979798</v>
      </c>
    </row>
    <row r="148" spans="1:12" ht="12.75">
      <c r="A148" s="10">
        <v>29.5</v>
      </c>
      <c r="B148" s="10">
        <v>8</v>
      </c>
      <c r="C148" s="10">
        <v>0</v>
      </c>
      <c r="D148" s="10">
        <v>5</v>
      </c>
      <c r="E148" s="10">
        <v>0</v>
      </c>
      <c r="F148" s="10">
        <v>0</v>
      </c>
      <c r="G148" s="10">
        <v>16.5</v>
      </c>
      <c r="H148" s="10">
        <v>0</v>
      </c>
      <c r="I148" s="10">
        <v>0</v>
      </c>
      <c r="J148" s="10">
        <v>0</v>
      </c>
      <c r="L148" s="7">
        <f t="shared" si="2"/>
        <v>2.3838383838383836</v>
      </c>
    </row>
    <row r="149" spans="1:12" ht="12.75">
      <c r="A149" s="10">
        <v>31.5</v>
      </c>
      <c r="B149" s="10">
        <v>4</v>
      </c>
      <c r="C149" s="10">
        <v>6</v>
      </c>
      <c r="D149" s="10">
        <v>5</v>
      </c>
      <c r="E149" s="10">
        <v>0</v>
      </c>
      <c r="F149" s="10">
        <v>0</v>
      </c>
      <c r="G149" s="10">
        <v>16.5</v>
      </c>
      <c r="H149" s="10">
        <v>0</v>
      </c>
      <c r="I149" s="10">
        <v>0</v>
      </c>
      <c r="J149" s="10">
        <v>0</v>
      </c>
      <c r="L149" s="7">
        <f t="shared" si="2"/>
        <v>2.5454545454545454</v>
      </c>
    </row>
    <row r="150" spans="1:12" ht="12.75">
      <c r="A150" s="10">
        <v>7.5</v>
      </c>
      <c r="B150" s="10">
        <v>2</v>
      </c>
      <c r="C150" s="10">
        <v>0</v>
      </c>
      <c r="D150" s="10">
        <v>0</v>
      </c>
      <c r="E150" s="10">
        <v>0</v>
      </c>
      <c r="F150" s="10">
        <v>0</v>
      </c>
      <c r="G150" s="10">
        <v>5.5</v>
      </c>
      <c r="H150" s="10">
        <v>0</v>
      </c>
      <c r="I150" s="10">
        <v>0</v>
      </c>
      <c r="J150" s="10">
        <v>0</v>
      </c>
      <c r="L150" s="7">
        <f t="shared" si="2"/>
        <v>0.6060606060606061</v>
      </c>
    </row>
    <row r="151" spans="1:12" ht="12.75">
      <c r="A151" s="10">
        <v>0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L151" s="7">
        <f t="shared" si="2"/>
        <v>0</v>
      </c>
    </row>
    <row r="152" spans="1:12" ht="12.75">
      <c r="A152" s="10">
        <v>39.5</v>
      </c>
      <c r="B152" s="10">
        <v>8</v>
      </c>
      <c r="C152" s="10">
        <v>0</v>
      </c>
      <c r="D152" s="10">
        <v>3</v>
      </c>
      <c r="E152" s="10">
        <v>0</v>
      </c>
      <c r="F152" s="10">
        <v>0</v>
      </c>
      <c r="G152" s="10">
        <v>16.5</v>
      </c>
      <c r="H152" s="10">
        <v>0</v>
      </c>
      <c r="I152" s="10">
        <v>10</v>
      </c>
      <c r="J152" s="10">
        <v>2</v>
      </c>
      <c r="L152" s="7">
        <f t="shared" si="2"/>
        <v>3.191919191919192</v>
      </c>
    </row>
    <row r="153" spans="1:12" ht="12.75">
      <c r="A153" s="10">
        <v>31.5</v>
      </c>
      <c r="B153" s="10">
        <v>4</v>
      </c>
      <c r="C153" s="10">
        <v>0</v>
      </c>
      <c r="D153" s="10">
        <v>5</v>
      </c>
      <c r="E153" s="10">
        <v>2</v>
      </c>
      <c r="F153" s="10">
        <v>4</v>
      </c>
      <c r="G153" s="10">
        <v>16.5</v>
      </c>
      <c r="H153" s="10">
        <v>0</v>
      </c>
      <c r="I153" s="10">
        <v>0</v>
      </c>
      <c r="J153" s="10">
        <v>0</v>
      </c>
      <c r="L153" s="7">
        <f t="shared" si="2"/>
        <v>2.5454545454545454</v>
      </c>
    </row>
    <row r="154" spans="1:12" ht="12.75">
      <c r="A154" s="10">
        <v>1.5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1.5</v>
      </c>
      <c r="H154" s="10">
        <v>0</v>
      </c>
      <c r="I154" s="10">
        <v>0</v>
      </c>
      <c r="J154" s="10">
        <v>0</v>
      </c>
      <c r="L154" s="7">
        <f t="shared" si="2"/>
        <v>0.12121212121212122</v>
      </c>
    </row>
    <row r="155" spans="1:12" ht="12.75">
      <c r="A155" s="10">
        <v>6</v>
      </c>
      <c r="B155" s="10">
        <v>2</v>
      </c>
      <c r="C155" s="10">
        <v>0</v>
      </c>
      <c r="D155" s="10">
        <v>0</v>
      </c>
      <c r="E155" s="10">
        <v>0</v>
      </c>
      <c r="F155" s="10">
        <v>0</v>
      </c>
      <c r="G155" s="10">
        <v>4</v>
      </c>
      <c r="H155" s="10">
        <v>0</v>
      </c>
      <c r="I155" s="10">
        <v>0</v>
      </c>
      <c r="J155" s="10">
        <v>0</v>
      </c>
      <c r="L155" s="7">
        <f t="shared" si="2"/>
        <v>0.48484848484848486</v>
      </c>
    </row>
    <row r="156" spans="1:12" ht="12.75">
      <c r="A156" s="10">
        <v>6</v>
      </c>
      <c r="B156" s="10">
        <v>6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L156" s="7">
        <f t="shared" si="2"/>
        <v>0.48484848484848486</v>
      </c>
    </row>
    <row r="157" spans="1:12" ht="12.75">
      <c r="A157" s="10">
        <v>8</v>
      </c>
      <c r="B157" s="10">
        <v>8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L157" s="7">
        <f t="shared" si="2"/>
        <v>0.6464646464646465</v>
      </c>
    </row>
    <row r="158" spans="1:12" ht="12.75">
      <c r="A158" s="10">
        <v>24</v>
      </c>
      <c r="B158" s="10">
        <v>8</v>
      </c>
      <c r="C158" s="10">
        <v>2</v>
      </c>
      <c r="D158" s="10">
        <v>3</v>
      </c>
      <c r="E158" s="10">
        <v>3</v>
      </c>
      <c r="F158" s="10">
        <v>0</v>
      </c>
      <c r="G158" s="10">
        <v>8</v>
      </c>
      <c r="H158" s="10">
        <v>0</v>
      </c>
      <c r="I158" s="10">
        <v>0</v>
      </c>
      <c r="J158" s="10">
        <v>0</v>
      </c>
      <c r="L158" s="7">
        <f t="shared" si="2"/>
        <v>1.9393939393939394</v>
      </c>
    </row>
    <row r="159" spans="1:12" ht="12.75">
      <c r="A159" s="10">
        <v>31.5</v>
      </c>
      <c r="B159" s="10">
        <v>8</v>
      </c>
      <c r="C159" s="10">
        <v>0</v>
      </c>
      <c r="D159" s="10">
        <v>5</v>
      </c>
      <c r="E159" s="10">
        <v>4</v>
      </c>
      <c r="F159" s="10">
        <v>9</v>
      </c>
      <c r="G159" s="10">
        <v>5.5</v>
      </c>
      <c r="H159" s="10">
        <v>0</v>
      </c>
      <c r="I159" s="10">
        <v>0</v>
      </c>
      <c r="J159" s="10">
        <v>0</v>
      </c>
      <c r="L159" s="7">
        <f t="shared" si="2"/>
        <v>2.5454545454545454</v>
      </c>
    </row>
    <row r="160" spans="1:12" ht="12.75">
      <c r="A160" s="10">
        <v>5</v>
      </c>
      <c r="B160" s="10">
        <v>2</v>
      </c>
      <c r="C160" s="10">
        <v>3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L160" s="7">
        <f t="shared" si="2"/>
        <v>0.40404040404040403</v>
      </c>
    </row>
    <row r="161" spans="1:12" ht="12.75">
      <c r="A161" s="10">
        <v>0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L161" s="7">
        <f t="shared" si="2"/>
        <v>0</v>
      </c>
    </row>
    <row r="162" spans="1:12" ht="12.75">
      <c r="A162" s="10">
        <v>14.5</v>
      </c>
      <c r="B162" s="10">
        <v>6</v>
      </c>
      <c r="C162" s="10">
        <v>0</v>
      </c>
      <c r="D162" s="10">
        <v>0</v>
      </c>
      <c r="E162" s="10">
        <v>0</v>
      </c>
      <c r="F162" s="10">
        <v>0</v>
      </c>
      <c r="G162" s="10">
        <v>8.5</v>
      </c>
      <c r="H162" s="10">
        <v>0</v>
      </c>
      <c r="I162" s="10">
        <v>0</v>
      </c>
      <c r="J162" s="10">
        <v>0</v>
      </c>
      <c r="L162" s="7">
        <f t="shared" si="2"/>
        <v>1.1717171717171717</v>
      </c>
    </row>
    <row r="163" spans="1:12" ht="12.75">
      <c r="A163" s="10">
        <v>16.5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16.5</v>
      </c>
      <c r="H163" s="10">
        <v>0</v>
      </c>
      <c r="I163" s="10">
        <v>0</v>
      </c>
      <c r="J163" s="10">
        <v>0</v>
      </c>
      <c r="L163" s="7">
        <f t="shared" si="2"/>
        <v>1.3333333333333333</v>
      </c>
    </row>
    <row r="164" spans="1:12" ht="12.75">
      <c r="A164" s="10">
        <v>0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L164" s="7">
        <f t="shared" si="2"/>
        <v>0</v>
      </c>
    </row>
    <row r="165" spans="1:12" ht="12.75">
      <c r="A165" s="10">
        <v>41.5</v>
      </c>
      <c r="B165" s="10">
        <v>8</v>
      </c>
      <c r="C165" s="10">
        <v>0</v>
      </c>
      <c r="D165" s="10">
        <v>4</v>
      </c>
      <c r="E165" s="10">
        <v>10</v>
      </c>
      <c r="F165" s="10">
        <v>8.5</v>
      </c>
      <c r="G165" s="10">
        <v>11</v>
      </c>
      <c r="H165" s="10">
        <v>0</v>
      </c>
      <c r="I165" s="10">
        <v>0</v>
      </c>
      <c r="J165" s="10">
        <v>0</v>
      </c>
      <c r="L165" s="7">
        <f t="shared" si="2"/>
        <v>3.3535353535353534</v>
      </c>
    </row>
    <row r="166" spans="1:12" ht="12.75">
      <c r="A166" s="10">
        <v>9.5</v>
      </c>
      <c r="B166" s="10">
        <v>8</v>
      </c>
      <c r="C166" s="10">
        <v>0</v>
      </c>
      <c r="D166" s="10">
        <v>0</v>
      </c>
      <c r="E166" s="10">
        <v>0</v>
      </c>
      <c r="F166" s="10">
        <v>0</v>
      </c>
      <c r="G166" s="10">
        <v>1.5</v>
      </c>
      <c r="H166" s="10">
        <v>0</v>
      </c>
      <c r="I166" s="10">
        <v>0</v>
      </c>
      <c r="J166" s="10">
        <v>0</v>
      </c>
      <c r="L166" s="7">
        <f t="shared" si="2"/>
        <v>0.7676767676767676</v>
      </c>
    </row>
    <row r="167" spans="1:12" ht="12.75">
      <c r="A167" s="10">
        <v>6</v>
      </c>
      <c r="B167" s="10">
        <v>0</v>
      </c>
      <c r="C167" s="10">
        <v>0</v>
      </c>
      <c r="D167" s="10">
        <v>3</v>
      </c>
      <c r="E167" s="10">
        <v>1</v>
      </c>
      <c r="F167" s="10">
        <v>0</v>
      </c>
      <c r="G167" s="10">
        <v>2</v>
      </c>
      <c r="H167" s="10">
        <v>0</v>
      </c>
      <c r="I167" s="10">
        <v>0</v>
      </c>
      <c r="J167" s="10">
        <v>0</v>
      </c>
      <c r="L167" s="7">
        <f t="shared" si="2"/>
        <v>0.48484848484848486</v>
      </c>
    </row>
    <row r="168" spans="1:12" ht="12.75">
      <c r="A168" s="10">
        <v>13</v>
      </c>
      <c r="B168" s="10">
        <v>6</v>
      </c>
      <c r="C168" s="10">
        <v>6</v>
      </c>
      <c r="D168" s="10">
        <v>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L168" s="7">
        <f t="shared" si="2"/>
        <v>1.0505050505050506</v>
      </c>
    </row>
    <row r="169" spans="1:12" ht="12.75">
      <c r="A169" s="10">
        <v>18.5</v>
      </c>
      <c r="B169" s="10">
        <v>8</v>
      </c>
      <c r="C169" s="10">
        <v>0</v>
      </c>
      <c r="D169" s="10">
        <v>5</v>
      </c>
      <c r="E169" s="10">
        <v>0</v>
      </c>
      <c r="F169" s="10">
        <v>0</v>
      </c>
      <c r="G169" s="10">
        <v>5.5</v>
      </c>
      <c r="H169" s="10">
        <v>0</v>
      </c>
      <c r="I169" s="10">
        <v>0</v>
      </c>
      <c r="J169" s="10">
        <v>0</v>
      </c>
      <c r="L169" s="7">
        <f t="shared" si="2"/>
        <v>1.494949494949495</v>
      </c>
    </row>
    <row r="170" spans="1:12" ht="12.75">
      <c r="A170" s="10">
        <v>8</v>
      </c>
      <c r="B170" s="10">
        <v>6</v>
      </c>
      <c r="C170" s="10">
        <v>0</v>
      </c>
      <c r="D170" s="10">
        <v>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L170" s="7">
        <f t="shared" si="2"/>
        <v>0.6464646464646465</v>
      </c>
    </row>
    <row r="171" spans="1:12" ht="12.75">
      <c r="A171" s="10">
        <v>0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L171" s="7">
        <f t="shared" si="2"/>
        <v>0</v>
      </c>
    </row>
    <row r="172" spans="1:12" ht="12.75">
      <c r="A172" s="10">
        <v>43.5</v>
      </c>
      <c r="B172" s="10">
        <v>2</v>
      </c>
      <c r="C172" s="10">
        <v>3</v>
      </c>
      <c r="D172" s="10">
        <v>5</v>
      </c>
      <c r="E172" s="10">
        <v>0</v>
      </c>
      <c r="F172" s="10">
        <v>0</v>
      </c>
      <c r="G172" s="10">
        <v>16.5</v>
      </c>
      <c r="H172" s="10">
        <v>9</v>
      </c>
      <c r="I172" s="10">
        <v>6</v>
      </c>
      <c r="J172" s="10">
        <v>2</v>
      </c>
      <c r="L172" s="7">
        <f t="shared" si="2"/>
        <v>3.515151515151515</v>
      </c>
    </row>
    <row r="173" spans="1:12" ht="12.75">
      <c r="A173" s="10">
        <v>6</v>
      </c>
      <c r="B173" s="10">
        <v>6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L173" s="7">
        <f t="shared" si="2"/>
        <v>0.48484848484848486</v>
      </c>
    </row>
    <row r="174" spans="1:12" ht="12.75">
      <c r="A174" s="10">
        <v>17.5</v>
      </c>
      <c r="B174" s="10">
        <v>8</v>
      </c>
      <c r="C174" s="10">
        <v>3</v>
      </c>
      <c r="D174" s="10">
        <v>5</v>
      </c>
      <c r="E174" s="10">
        <v>0</v>
      </c>
      <c r="F174" s="10">
        <v>0</v>
      </c>
      <c r="G174" s="10">
        <v>1.5</v>
      </c>
      <c r="H174" s="10">
        <v>0</v>
      </c>
      <c r="I174" s="10">
        <v>0</v>
      </c>
      <c r="J174" s="10">
        <v>0</v>
      </c>
      <c r="L174" s="7">
        <f t="shared" si="2"/>
        <v>1.4141414141414141</v>
      </c>
    </row>
    <row r="175" spans="1:12" ht="12.75">
      <c r="A175" s="10">
        <v>20.5</v>
      </c>
      <c r="B175" s="10">
        <v>4</v>
      </c>
      <c r="C175" s="10">
        <v>0</v>
      </c>
      <c r="D175" s="10">
        <v>0</v>
      </c>
      <c r="E175" s="10">
        <v>0</v>
      </c>
      <c r="F175" s="10">
        <v>0</v>
      </c>
      <c r="G175" s="10">
        <v>16.5</v>
      </c>
      <c r="H175" s="10">
        <v>0</v>
      </c>
      <c r="I175" s="10">
        <v>0</v>
      </c>
      <c r="J175" s="10">
        <v>0</v>
      </c>
      <c r="L175" s="7">
        <f t="shared" si="2"/>
        <v>1.6565656565656566</v>
      </c>
    </row>
    <row r="176" spans="1:12" ht="12.75">
      <c r="A176" s="10">
        <v>8</v>
      </c>
      <c r="B176" s="10">
        <v>8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L176" s="7">
        <f t="shared" si="2"/>
        <v>0.6464646464646465</v>
      </c>
    </row>
    <row r="177" spans="1:12" ht="12.75">
      <c r="A177" s="10">
        <v>12.5</v>
      </c>
      <c r="B177" s="10">
        <v>8</v>
      </c>
      <c r="C177" s="10">
        <v>0</v>
      </c>
      <c r="D177" s="10">
        <v>3</v>
      </c>
      <c r="E177" s="10">
        <v>0</v>
      </c>
      <c r="F177" s="10">
        <v>0</v>
      </c>
      <c r="G177" s="10">
        <v>1.5</v>
      </c>
      <c r="H177" s="10">
        <v>0</v>
      </c>
      <c r="I177" s="10">
        <v>0</v>
      </c>
      <c r="J177" s="10">
        <v>0</v>
      </c>
      <c r="L177" s="7">
        <f t="shared" si="2"/>
        <v>1.0101010101010102</v>
      </c>
    </row>
    <row r="178" spans="1:12" ht="12.75">
      <c r="A178" s="10">
        <v>40.5</v>
      </c>
      <c r="B178" s="10">
        <v>6</v>
      </c>
      <c r="C178" s="10">
        <v>0</v>
      </c>
      <c r="D178" s="10">
        <v>5</v>
      </c>
      <c r="E178" s="10">
        <v>8</v>
      </c>
      <c r="F178" s="10">
        <v>0</v>
      </c>
      <c r="G178" s="10">
        <v>8.5</v>
      </c>
      <c r="H178" s="10">
        <v>4</v>
      </c>
      <c r="I178" s="10">
        <v>6</v>
      </c>
      <c r="J178" s="10">
        <v>3</v>
      </c>
      <c r="L178" s="7">
        <f t="shared" si="2"/>
        <v>3.272727272727273</v>
      </c>
    </row>
    <row r="179" spans="1:12" ht="12.75">
      <c r="A179" s="10">
        <v>17.5</v>
      </c>
      <c r="B179" s="10">
        <v>3</v>
      </c>
      <c r="C179" s="10">
        <v>3</v>
      </c>
      <c r="D179" s="10">
        <v>3</v>
      </c>
      <c r="E179" s="10">
        <v>0</v>
      </c>
      <c r="F179" s="10">
        <v>0</v>
      </c>
      <c r="G179" s="10">
        <v>8.5</v>
      </c>
      <c r="H179" s="10">
        <v>0</v>
      </c>
      <c r="I179" s="10">
        <v>0</v>
      </c>
      <c r="J179" s="10">
        <v>0</v>
      </c>
      <c r="L179" s="7">
        <f t="shared" si="2"/>
        <v>1.4141414141414141</v>
      </c>
    </row>
    <row r="180" spans="1:12" ht="12.75">
      <c r="A180" s="10">
        <v>18</v>
      </c>
      <c r="B180" s="10">
        <v>4</v>
      </c>
      <c r="C180" s="10">
        <v>0</v>
      </c>
      <c r="D180" s="10">
        <v>3</v>
      </c>
      <c r="E180" s="10">
        <v>0</v>
      </c>
      <c r="F180" s="10">
        <v>0</v>
      </c>
      <c r="G180" s="10">
        <v>11</v>
      </c>
      <c r="H180" s="10">
        <v>0</v>
      </c>
      <c r="I180" s="10">
        <v>0</v>
      </c>
      <c r="J180" s="10">
        <v>0</v>
      </c>
      <c r="L180" s="7">
        <f t="shared" si="2"/>
        <v>1.4545454545454546</v>
      </c>
    </row>
    <row r="181" spans="1:12" ht="12.75">
      <c r="A181" s="10">
        <v>27.5</v>
      </c>
      <c r="B181" s="10">
        <v>8</v>
      </c>
      <c r="C181" s="10">
        <v>5</v>
      </c>
      <c r="D181" s="10">
        <v>6</v>
      </c>
      <c r="E181" s="10">
        <v>0</v>
      </c>
      <c r="F181" s="10">
        <v>8.5</v>
      </c>
      <c r="G181" s="10">
        <v>0</v>
      </c>
      <c r="H181" s="10">
        <v>0</v>
      </c>
      <c r="I181" s="10">
        <v>0</v>
      </c>
      <c r="J181" s="10">
        <v>0</v>
      </c>
      <c r="L181" s="7">
        <f t="shared" si="2"/>
        <v>2.2222222222222223</v>
      </c>
    </row>
    <row r="182" spans="1:12" ht="12.75">
      <c r="A182" s="10">
        <v>12</v>
      </c>
      <c r="B182" s="10">
        <v>8</v>
      </c>
      <c r="C182" s="10">
        <v>0</v>
      </c>
      <c r="D182" s="10">
        <v>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L182" s="7">
        <f t="shared" si="2"/>
        <v>0.9696969696969697</v>
      </c>
    </row>
    <row r="183" spans="1:12" ht="12.75">
      <c r="A183" s="10">
        <v>0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L183" s="7">
        <f t="shared" si="2"/>
        <v>0</v>
      </c>
    </row>
    <row r="184" spans="1:12" ht="12.75">
      <c r="A184" s="10">
        <v>4</v>
      </c>
      <c r="B184" s="10">
        <v>4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L184" s="7">
        <f t="shared" si="2"/>
        <v>0.32323232323232326</v>
      </c>
    </row>
    <row r="185" spans="1:12" ht="12.75">
      <c r="A185" s="10">
        <v>19.5</v>
      </c>
      <c r="B185" s="10">
        <v>4</v>
      </c>
      <c r="C185" s="10">
        <v>0</v>
      </c>
      <c r="D185" s="10">
        <v>2</v>
      </c>
      <c r="E185" s="10">
        <v>0</v>
      </c>
      <c r="F185" s="10">
        <v>0</v>
      </c>
      <c r="G185" s="10">
        <v>13.5</v>
      </c>
      <c r="H185" s="10">
        <v>0</v>
      </c>
      <c r="I185" s="10">
        <v>0</v>
      </c>
      <c r="J185" s="10">
        <v>0</v>
      </c>
      <c r="L185" s="7">
        <f t="shared" si="2"/>
        <v>1.5757575757575757</v>
      </c>
    </row>
    <row r="186" spans="1:12" ht="12.75">
      <c r="A186" s="10">
        <v>23</v>
      </c>
      <c r="B186" s="10">
        <v>4</v>
      </c>
      <c r="C186" s="10">
        <v>0</v>
      </c>
      <c r="D186" s="10">
        <v>4</v>
      </c>
      <c r="E186" s="10">
        <v>0</v>
      </c>
      <c r="F186" s="10">
        <v>0</v>
      </c>
      <c r="G186" s="10">
        <v>15</v>
      </c>
      <c r="H186" s="10">
        <v>0</v>
      </c>
      <c r="I186" s="10">
        <v>0</v>
      </c>
      <c r="J186" s="10">
        <v>0</v>
      </c>
      <c r="L186" s="7">
        <f t="shared" si="2"/>
        <v>1.8585858585858586</v>
      </c>
    </row>
    <row r="187" spans="1:12" ht="12.75">
      <c r="A187" s="10">
        <v>26</v>
      </c>
      <c r="B187" s="10">
        <v>2</v>
      </c>
      <c r="C187" s="10">
        <v>0</v>
      </c>
      <c r="D187" s="10">
        <v>5</v>
      </c>
      <c r="E187" s="10">
        <v>0</v>
      </c>
      <c r="F187" s="10">
        <v>0</v>
      </c>
      <c r="G187" s="10">
        <v>15</v>
      </c>
      <c r="H187" s="10">
        <v>4</v>
      </c>
      <c r="I187" s="10">
        <v>0</v>
      </c>
      <c r="J187" s="10">
        <v>0</v>
      </c>
      <c r="L187" s="7">
        <f t="shared" si="2"/>
        <v>2.101010101010101</v>
      </c>
    </row>
    <row r="188" spans="1:12" ht="12.75">
      <c r="A188" s="10">
        <v>8</v>
      </c>
      <c r="B188" s="10">
        <v>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L188" s="7">
        <f t="shared" si="2"/>
        <v>0.6464646464646465</v>
      </c>
    </row>
    <row r="189" spans="1:12" ht="12.75">
      <c r="A189" s="10">
        <v>28</v>
      </c>
      <c r="B189" s="10">
        <v>0</v>
      </c>
      <c r="C189" s="10">
        <v>0</v>
      </c>
      <c r="D189" s="10">
        <v>3</v>
      </c>
      <c r="E189" s="10">
        <v>0</v>
      </c>
      <c r="F189" s="10">
        <v>8.5</v>
      </c>
      <c r="G189" s="10">
        <v>16.5</v>
      </c>
      <c r="H189" s="10">
        <v>0</v>
      </c>
      <c r="I189" s="10">
        <v>0</v>
      </c>
      <c r="J189" s="10">
        <v>0</v>
      </c>
      <c r="L189" s="7">
        <f t="shared" si="2"/>
        <v>2.2626262626262625</v>
      </c>
    </row>
    <row r="190" spans="1:12" ht="12.75">
      <c r="A190" s="10">
        <v>0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L190" s="7">
        <f t="shared" si="2"/>
        <v>0</v>
      </c>
    </row>
    <row r="191" spans="1:12" ht="12.75">
      <c r="A191" s="10">
        <v>11.5</v>
      </c>
      <c r="B191" s="10">
        <v>0</v>
      </c>
      <c r="C191" s="10">
        <v>3</v>
      </c>
      <c r="D191" s="10">
        <v>0</v>
      </c>
      <c r="E191" s="10">
        <v>0</v>
      </c>
      <c r="F191" s="10">
        <v>0</v>
      </c>
      <c r="G191" s="10">
        <v>8.5</v>
      </c>
      <c r="H191" s="10">
        <v>0</v>
      </c>
      <c r="I191" s="10">
        <v>0</v>
      </c>
      <c r="J191" s="10">
        <v>0</v>
      </c>
      <c r="L191" s="7">
        <f t="shared" si="2"/>
        <v>0.9292929292929293</v>
      </c>
    </row>
    <row r="192" spans="1:12" ht="12.75">
      <c r="A192" s="10">
        <v>28</v>
      </c>
      <c r="B192" s="10">
        <v>8</v>
      </c>
      <c r="C192" s="10">
        <v>0</v>
      </c>
      <c r="D192" s="10">
        <v>4</v>
      </c>
      <c r="E192" s="10">
        <v>0</v>
      </c>
      <c r="F192" s="10">
        <v>0</v>
      </c>
      <c r="G192" s="10">
        <v>13</v>
      </c>
      <c r="H192" s="10">
        <v>0</v>
      </c>
      <c r="I192" s="10">
        <v>3</v>
      </c>
      <c r="J192" s="10">
        <v>0</v>
      </c>
      <c r="L192" s="7">
        <f t="shared" si="2"/>
        <v>2.2626262626262625</v>
      </c>
    </row>
    <row r="193" spans="1:12" ht="12.75">
      <c r="A193" s="10">
        <v>8</v>
      </c>
      <c r="B193" s="10">
        <v>4</v>
      </c>
      <c r="C193" s="10">
        <v>4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L193" s="7">
        <f t="shared" si="2"/>
        <v>0.6464646464646465</v>
      </c>
    </row>
    <row r="194" spans="1:12" ht="12.75">
      <c r="A194" s="10">
        <v>9</v>
      </c>
      <c r="B194" s="10">
        <v>4</v>
      </c>
      <c r="C194" s="10">
        <v>0</v>
      </c>
      <c r="D194" s="10">
        <v>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L194" s="7">
        <f t="shared" si="2"/>
        <v>0.7272727272727273</v>
      </c>
    </row>
    <row r="195" spans="1:12" ht="12.75">
      <c r="A195" s="10">
        <v>11.5</v>
      </c>
      <c r="B195" s="10">
        <v>4</v>
      </c>
      <c r="C195" s="10">
        <v>0</v>
      </c>
      <c r="D195" s="10">
        <v>0</v>
      </c>
      <c r="E195" s="10">
        <v>0</v>
      </c>
      <c r="F195" s="10">
        <v>0</v>
      </c>
      <c r="G195" s="10">
        <v>7.5</v>
      </c>
      <c r="H195" s="10">
        <v>0</v>
      </c>
      <c r="I195" s="10">
        <v>0</v>
      </c>
      <c r="J195" s="10">
        <v>0</v>
      </c>
      <c r="L195" s="7">
        <f aca="true" t="shared" si="3" ref="L195:L257">A195/99*8</f>
        <v>0.9292929292929293</v>
      </c>
    </row>
    <row r="196" spans="1:12" ht="12.75">
      <c r="A196" s="10">
        <v>0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L196" s="7">
        <f t="shared" si="3"/>
        <v>0</v>
      </c>
    </row>
    <row r="197" spans="1:12" ht="12.75">
      <c r="A197" s="10">
        <v>0</v>
      </c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L197" s="7">
        <f t="shared" si="3"/>
        <v>0</v>
      </c>
    </row>
    <row r="198" spans="1:12" ht="12.75">
      <c r="A198" s="10">
        <v>8</v>
      </c>
      <c r="B198" s="10">
        <v>0</v>
      </c>
      <c r="C198" s="10">
        <v>3</v>
      </c>
      <c r="D198" s="10">
        <v>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L198" s="7">
        <f t="shared" si="3"/>
        <v>0.6464646464646465</v>
      </c>
    </row>
    <row r="199" spans="1:12" ht="12.75">
      <c r="A199" s="10">
        <v>3</v>
      </c>
      <c r="B199" s="10">
        <v>0</v>
      </c>
      <c r="C199" s="10">
        <v>3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L199" s="7">
        <f t="shared" si="3"/>
        <v>0.24242424242424243</v>
      </c>
    </row>
    <row r="200" spans="1:12" ht="12.75">
      <c r="A200" s="10">
        <v>14.5</v>
      </c>
      <c r="B200" s="10">
        <v>6</v>
      </c>
      <c r="C200" s="10">
        <v>0</v>
      </c>
      <c r="D200" s="10">
        <v>3</v>
      </c>
      <c r="E200" s="10">
        <v>0</v>
      </c>
      <c r="F200" s="10">
        <v>0</v>
      </c>
      <c r="G200" s="10">
        <v>5.5</v>
      </c>
      <c r="H200" s="10">
        <v>0</v>
      </c>
      <c r="I200" s="10">
        <v>0</v>
      </c>
      <c r="J200" s="10">
        <v>0</v>
      </c>
      <c r="L200" s="7">
        <f t="shared" si="3"/>
        <v>1.1717171717171717</v>
      </c>
    </row>
    <row r="201" spans="1:12" ht="12.75">
      <c r="A201" s="10">
        <v>2</v>
      </c>
      <c r="B201" s="10">
        <v>2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L201" s="7">
        <f t="shared" si="3"/>
        <v>0.16161616161616163</v>
      </c>
    </row>
    <row r="202" spans="1:12" ht="12.75">
      <c r="A202" s="10">
        <v>9.5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9.5</v>
      </c>
      <c r="H202" s="10">
        <v>0</v>
      </c>
      <c r="I202" s="10">
        <v>0</v>
      </c>
      <c r="J202" s="10">
        <v>0</v>
      </c>
      <c r="L202" s="7">
        <f t="shared" si="3"/>
        <v>0.7676767676767676</v>
      </c>
    </row>
    <row r="203" spans="1:12" ht="12.75">
      <c r="A203" s="10">
        <v>8.5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8.5</v>
      </c>
      <c r="H203" s="10">
        <v>0</v>
      </c>
      <c r="I203" s="10">
        <v>0</v>
      </c>
      <c r="J203" s="10">
        <v>0</v>
      </c>
      <c r="L203" s="7">
        <f t="shared" si="3"/>
        <v>0.6868686868686869</v>
      </c>
    </row>
    <row r="204" spans="1:12" ht="12.75">
      <c r="A204" s="10">
        <v>19</v>
      </c>
      <c r="B204" s="10">
        <v>6</v>
      </c>
      <c r="C204" s="10">
        <v>6</v>
      </c>
      <c r="D204" s="10">
        <v>0</v>
      </c>
      <c r="E204" s="10">
        <v>0</v>
      </c>
      <c r="F204" s="10">
        <v>0</v>
      </c>
      <c r="G204" s="10">
        <v>7</v>
      </c>
      <c r="H204" s="10">
        <v>0</v>
      </c>
      <c r="I204" s="10">
        <v>0</v>
      </c>
      <c r="J204" s="10">
        <v>0</v>
      </c>
      <c r="L204" s="7">
        <f t="shared" si="3"/>
        <v>1.5353535353535352</v>
      </c>
    </row>
    <row r="205" spans="1:12" ht="12.75">
      <c r="A205" s="10">
        <v>0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L205" s="7">
        <f t="shared" si="3"/>
        <v>0</v>
      </c>
    </row>
    <row r="206" spans="1:12" ht="12.75">
      <c r="A206" s="10">
        <v>13.5</v>
      </c>
      <c r="B206" s="10">
        <v>4</v>
      </c>
      <c r="C206" s="10">
        <v>0</v>
      </c>
      <c r="D206" s="10">
        <v>4</v>
      </c>
      <c r="E206" s="10">
        <v>0</v>
      </c>
      <c r="F206" s="10">
        <v>0</v>
      </c>
      <c r="G206" s="10">
        <v>5.5</v>
      </c>
      <c r="H206" s="10">
        <v>0</v>
      </c>
      <c r="I206" s="10">
        <v>0</v>
      </c>
      <c r="J206" s="10">
        <v>0</v>
      </c>
      <c r="L206" s="7">
        <f t="shared" si="3"/>
        <v>1.0909090909090908</v>
      </c>
    </row>
    <row r="207" spans="1:12" ht="12.75">
      <c r="A207" s="10">
        <v>26</v>
      </c>
      <c r="B207" s="10">
        <v>8</v>
      </c>
      <c r="C207" s="10">
        <v>3</v>
      </c>
      <c r="D207" s="10">
        <v>5</v>
      </c>
      <c r="E207" s="10">
        <v>0</v>
      </c>
      <c r="F207" s="10">
        <v>0</v>
      </c>
      <c r="G207" s="10">
        <v>0</v>
      </c>
      <c r="H207" s="10">
        <v>0</v>
      </c>
      <c r="I207" s="10">
        <v>6</v>
      </c>
      <c r="J207" s="10">
        <v>4</v>
      </c>
      <c r="L207" s="7">
        <f t="shared" si="3"/>
        <v>2.101010101010101</v>
      </c>
    </row>
    <row r="208" spans="1:12" ht="12.75">
      <c r="A208" s="10">
        <v>13.5</v>
      </c>
      <c r="B208" s="10">
        <v>8</v>
      </c>
      <c r="C208" s="10">
        <v>0</v>
      </c>
      <c r="D208" s="10">
        <v>0</v>
      </c>
      <c r="E208" s="10">
        <v>0</v>
      </c>
      <c r="F208" s="10">
        <v>0</v>
      </c>
      <c r="G208" s="10">
        <v>5.5</v>
      </c>
      <c r="H208" s="10">
        <v>0</v>
      </c>
      <c r="I208" s="10">
        <v>0</v>
      </c>
      <c r="J208" s="10">
        <v>0</v>
      </c>
      <c r="L208" s="7">
        <f t="shared" si="3"/>
        <v>1.0909090909090908</v>
      </c>
    </row>
    <row r="209" spans="1:12" ht="12.75">
      <c r="A209" s="10">
        <v>28.5</v>
      </c>
      <c r="B209" s="10">
        <v>8</v>
      </c>
      <c r="C209" s="10">
        <v>0</v>
      </c>
      <c r="D209" s="10">
        <v>4</v>
      </c>
      <c r="E209" s="10">
        <v>0</v>
      </c>
      <c r="F209" s="10">
        <v>0</v>
      </c>
      <c r="G209" s="10">
        <v>16.5</v>
      </c>
      <c r="H209" s="10">
        <v>0</v>
      </c>
      <c r="I209" s="10">
        <v>0</v>
      </c>
      <c r="J209" s="10">
        <v>0</v>
      </c>
      <c r="L209" s="7">
        <f t="shared" si="3"/>
        <v>2.303030303030303</v>
      </c>
    </row>
    <row r="210" spans="1:12" ht="12.75">
      <c r="A210" s="10">
        <v>10</v>
      </c>
      <c r="B210" s="10">
        <v>6</v>
      </c>
      <c r="C210" s="10">
        <v>0</v>
      </c>
      <c r="D210" s="10">
        <v>0</v>
      </c>
      <c r="E210" s="10">
        <v>0</v>
      </c>
      <c r="F210" s="10">
        <v>0</v>
      </c>
      <c r="G210" s="10">
        <v>4</v>
      </c>
      <c r="H210" s="10">
        <v>0</v>
      </c>
      <c r="I210" s="10">
        <v>0</v>
      </c>
      <c r="J210" s="10">
        <v>0</v>
      </c>
      <c r="L210" s="7">
        <f t="shared" si="3"/>
        <v>0.8080808080808081</v>
      </c>
    </row>
    <row r="211" spans="1:12" ht="12.75">
      <c r="A211" s="10">
        <v>6</v>
      </c>
      <c r="B211" s="10">
        <v>6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L211" s="7">
        <f t="shared" si="3"/>
        <v>0.48484848484848486</v>
      </c>
    </row>
    <row r="212" spans="1:12" ht="12.75">
      <c r="A212" s="10">
        <v>31</v>
      </c>
      <c r="B212" s="10">
        <v>6</v>
      </c>
      <c r="C212" s="10">
        <v>0</v>
      </c>
      <c r="D212" s="10">
        <v>0</v>
      </c>
      <c r="E212" s="10">
        <v>0</v>
      </c>
      <c r="F212" s="10">
        <v>0</v>
      </c>
      <c r="G212" s="10">
        <v>15</v>
      </c>
      <c r="H212" s="10">
        <v>10</v>
      </c>
      <c r="I212" s="10">
        <v>0</v>
      </c>
      <c r="J212" s="10">
        <v>0</v>
      </c>
      <c r="L212" s="7">
        <f t="shared" si="3"/>
        <v>2.505050505050505</v>
      </c>
    </row>
    <row r="213" spans="1:12" ht="12.75">
      <c r="A213" s="10">
        <v>0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L213" s="7">
        <f t="shared" si="3"/>
        <v>0</v>
      </c>
    </row>
    <row r="214" spans="1:12" ht="12.75">
      <c r="A214" s="10">
        <v>1.5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1.5</v>
      </c>
      <c r="H214" s="10">
        <v>0</v>
      </c>
      <c r="I214" s="10">
        <v>0</v>
      </c>
      <c r="J214" s="10">
        <v>0</v>
      </c>
      <c r="L214" s="7">
        <f t="shared" si="3"/>
        <v>0.12121212121212122</v>
      </c>
    </row>
    <row r="215" spans="1:12" ht="12.75">
      <c r="A215" s="10">
        <v>17.5</v>
      </c>
      <c r="B215" s="10">
        <v>0</v>
      </c>
      <c r="C215" s="10">
        <v>0</v>
      </c>
      <c r="D215" s="10">
        <v>0</v>
      </c>
      <c r="E215" s="10">
        <v>8</v>
      </c>
      <c r="F215" s="10">
        <v>0</v>
      </c>
      <c r="G215" s="10">
        <v>9.5</v>
      </c>
      <c r="H215" s="10">
        <v>0</v>
      </c>
      <c r="I215" s="10">
        <v>0</v>
      </c>
      <c r="J215" s="10">
        <v>0</v>
      </c>
      <c r="L215" s="7">
        <f t="shared" si="3"/>
        <v>1.4141414141414141</v>
      </c>
    </row>
    <row r="216" spans="1:12" ht="12.75">
      <c r="A216" s="10">
        <v>22</v>
      </c>
      <c r="B216" s="10">
        <v>6</v>
      </c>
      <c r="C216" s="10">
        <v>0</v>
      </c>
      <c r="D216" s="10">
        <v>5</v>
      </c>
      <c r="E216" s="10">
        <v>0</v>
      </c>
      <c r="F216" s="10">
        <v>0</v>
      </c>
      <c r="G216" s="10">
        <v>11</v>
      </c>
      <c r="H216" s="10">
        <v>0</v>
      </c>
      <c r="I216" s="10">
        <v>0</v>
      </c>
      <c r="J216" s="10">
        <v>0</v>
      </c>
      <c r="L216" s="7">
        <f t="shared" si="3"/>
        <v>1.7777777777777777</v>
      </c>
    </row>
    <row r="217" spans="1:12" ht="12.75">
      <c r="A217" s="10">
        <v>20.5</v>
      </c>
      <c r="B217" s="10">
        <v>6</v>
      </c>
      <c r="C217" s="10">
        <v>0</v>
      </c>
      <c r="D217" s="10">
        <v>0</v>
      </c>
      <c r="E217" s="10">
        <v>0</v>
      </c>
      <c r="F217" s="10">
        <v>4</v>
      </c>
      <c r="G217" s="10">
        <v>10.5</v>
      </c>
      <c r="H217" s="10">
        <v>0</v>
      </c>
      <c r="I217" s="10">
        <v>0</v>
      </c>
      <c r="J217" s="10">
        <v>0</v>
      </c>
      <c r="L217" s="7">
        <f t="shared" si="3"/>
        <v>1.6565656565656566</v>
      </c>
    </row>
    <row r="218" spans="1:12" ht="12.75">
      <c r="A218" s="10">
        <v>6</v>
      </c>
      <c r="B218" s="10">
        <v>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L218" s="7">
        <f t="shared" si="3"/>
        <v>0.48484848484848486</v>
      </c>
    </row>
    <row r="219" spans="1:12" ht="12.75">
      <c r="A219" s="10">
        <v>22.5</v>
      </c>
      <c r="B219" s="10">
        <v>0</v>
      </c>
      <c r="C219" s="10">
        <v>0</v>
      </c>
      <c r="D219" s="10">
        <v>5</v>
      </c>
      <c r="E219" s="10">
        <v>0</v>
      </c>
      <c r="F219" s="10">
        <v>0</v>
      </c>
      <c r="G219" s="10">
        <v>8.5</v>
      </c>
      <c r="H219" s="10">
        <v>6</v>
      </c>
      <c r="I219" s="10">
        <v>0</v>
      </c>
      <c r="J219" s="10">
        <v>3</v>
      </c>
      <c r="L219" s="7">
        <f t="shared" si="3"/>
        <v>1.8181818181818181</v>
      </c>
    </row>
    <row r="220" spans="1:12" ht="12.75">
      <c r="A220" s="10">
        <v>11.5</v>
      </c>
      <c r="B220" s="10">
        <v>0</v>
      </c>
      <c r="C220" s="10">
        <v>0</v>
      </c>
      <c r="D220" s="10">
        <v>2</v>
      </c>
      <c r="E220" s="10">
        <v>0</v>
      </c>
      <c r="F220" s="10">
        <v>0</v>
      </c>
      <c r="G220" s="10">
        <v>9.5</v>
      </c>
      <c r="H220" s="10">
        <v>0</v>
      </c>
      <c r="I220" s="10">
        <v>0</v>
      </c>
      <c r="J220" s="10">
        <v>0</v>
      </c>
      <c r="L220" s="7">
        <f t="shared" si="3"/>
        <v>0.9292929292929293</v>
      </c>
    </row>
    <row r="221" spans="1:12" ht="12.75">
      <c r="A221" s="10">
        <v>15.5</v>
      </c>
      <c r="B221" s="10">
        <v>6</v>
      </c>
      <c r="C221" s="10">
        <v>3</v>
      </c>
      <c r="D221" s="10">
        <v>5</v>
      </c>
      <c r="E221" s="10">
        <v>0</v>
      </c>
      <c r="F221" s="10">
        <v>0</v>
      </c>
      <c r="G221" s="10">
        <v>1.5</v>
      </c>
      <c r="H221" s="10">
        <v>0</v>
      </c>
      <c r="I221" s="10">
        <v>0</v>
      </c>
      <c r="J221" s="10">
        <v>0</v>
      </c>
      <c r="L221" s="7">
        <f t="shared" si="3"/>
        <v>1.2525252525252526</v>
      </c>
    </row>
    <row r="222" spans="1:12" ht="12.75">
      <c r="A222" s="10">
        <v>0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L222" s="7">
        <f t="shared" si="3"/>
        <v>0</v>
      </c>
    </row>
    <row r="223" spans="1:12" ht="12.75">
      <c r="A223" s="10">
        <v>3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3</v>
      </c>
      <c r="H223" s="10">
        <v>0</v>
      </c>
      <c r="I223" s="10">
        <v>0</v>
      </c>
      <c r="J223" s="10">
        <v>0</v>
      </c>
      <c r="L223" s="7">
        <f t="shared" si="3"/>
        <v>0.24242424242424243</v>
      </c>
    </row>
    <row r="224" spans="1:12" ht="12.75">
      <c r="A224" s="10">
        <v>0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L224" s="7">
        <f t="shared" si="3"/>
        <v>0</v>
      </c>
    </row>
    <row r="225" spans="1:12" ht="12.75">
      <c r="A225" s="10">
        <v>8.5</v>
      </c>
      <c r="B225" s="10">
        <v>4</v>
      </c>
      <c r="C225" s="10">
        <v>3</v>
      </c>
      <c r="D225" s="10">
        <v>0</v>
      </c>
      <c r="E225" s="10">
        <v>0</v>
      </c>
      <c r="F225" s="10">
        <v>0</v>
      </c>
      <c r="G225" s="10">
        <v>1.5</v>
      </c>
      <c r="H225" s="10">
        <v>0</v>
      </c>
      <c r="I225" s="10">
        <v>0</v>
      </c>
      <c r="J225" s="10">
        <v>0</v>
      </c>
      <c r="L225" s="7">
        <f t="shared" si="3"/>
        <v>0.6868686868686869</v>
      </c>
    </row>
    <row r="226" spans="1:12" ht="12.75">
      <c r="A226" s="10">
        <v>0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L226" s="7">
        <f t="shared" si="3"/>
        <v>0</v>
      </c>
    </row>
    <row r="227" spans="1:12" ht="12.75">
      <c r="A227" s="10">
        <v>18</v>
      </c>
      <c r="B227" s="10">
        <v>6</v>
      </c>
      <c r="C227" s="10">
        <v>3</v>
      </c>
      <c r="D227" s="10">
        <v>5</v>
      </c>
      <c r="E227" s="10">
        <v>0</v>
      </c>
      <c r="F227" s="10">
        <v>0</v>
      </c>
      <c r="G227" s="10">
        <v>4</v>
      </c>
      <c r="H227" s="10">
        <v>0</v>
      </c>
      <c r="I227" s="10">
        <v>0</v>
      </c>
      <c r="J227" s="10">
        <v>0</v>
      </c>
      <c r="L227" s="7">
        <f t="shared" si="3"/>
        <v>1.4545454545454546</v>
      </c>
    </row>
    <row r="228" spans="1:12" ht="12.75">
      <c r="A228" s="10">
        <v>12.5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12.5</v>
      </c>
      <c r="H228" s="10">
        <v>0</v>
      </c>
      <c r="I228" s="10">
        <v>0</v>
      </c>
      <c r="J228" s="10">
        <v>0</v>
      </c>
      <c r="L228" s="7">
        <f t="shared" si="3"/>
        <v>1.0101010101010102</v>
      </c>
    </row>
    <row r="229" spans="1:12" ht="12.75">
      <c r="A229" s="10">
        <v>10</v>
      </c>
      <c r="B229" s="10">
        <v>2</v>
      </c>
      <c r="C229" s="10">
        <v>3</v>
      </c>
      <c r="D229" s="10">
        <v>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L229" s="7">
        <f t="shared" si="3"/>
        <v>0.8080808080808081</v>
      </c>
    </row>
    <row r="230" spans="1:12" ht="12.75">
      <c r="A230" s="10">
        <v>0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L230" s="7">
        <f t="shared" si="3"/>
        <v>0</v>
      </c>
    </row>
    <row r="231" spans="1:12" ht="12.75">
      <c r="A231" s="10">
        <v>24.5</v>
      </c>
      <c r="B231" s="10">
        <v>4</v>
      </c>
      <c r="C231" s="10">
        <v>0</v>
      </c>
      <c r="D231" s="10">
        <v>4</v>
      </c>
      <c r="E231" s="10">
        <v>0</v>
      </c>
      <c r="F231" s="10">
        <v>0</v>
      </c>
      <c r="G231" s="10">
        <v>16.5</v>
      </c>
      <c r="H231" s="10">
        <v>0</v>
      </c>
      <c r="I231" s="10">
        <v>0</v>
      </c>
      <c r="J231" s="10">
        <v>0</v>
      </c>
      <c r="L231" s="7">
        <f t="shared" si="3"/>
        <v>1.97979797979798</v>
      </c>
    </row>
    <row r="232" spans="1:12" ht="12.75">
      <c r="A232" s="10">
        <v>0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L232" s="7">
        <f t="shared" si="3"/>
        <v>0</v>
      </c>
    </row>
    <row r="233" spans="1:12" ht="12.75">
      <c r="A233" s="10">
        <v>0</v>
      </c>
      <c r="B233" s="10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L233" s="7">
        <f t="shared" si="3"/>
        <v>0</v>
      </c>
    </row>
    <row r="234" spans="1:12" ht="12.75">
      <c r="A234" s="10">
        <v>8</v>
      </c>
      <c r="B234" s="10">
        <v>4</v>
      </c>
      <c r="C234" s="10">
        <v>0</v>
      </c>
      <c r="D234" s="10">
        <v>0</v>
      </c>
      <c r="E234" s="10">
        <v>0</v>
      </c>
      <c r="F234" s="10">
        <v>0</v>
      </c>
      <c r="G234" s="10">
        <v>4</v>
      </c>
      <c r="H234" s="10">
        <v>0</v>
      </c>
      <c r="I234" s="10">
        <v>0</v>
      </c>
      <c r="J234" s="10">
        <v>0</v>
      </c>
      <c r="L234" s="7">
        <f t="shared" si="3"/>
        <v>0.6464646464646465</v>
      </c>
    </row>
    <row r="235" spans="1:12" ht="12.75">
      <c r="A235" s="10">
        <v>3</v>
      </c>
      <c r="B235" s="10">
        <v>0</v>
      </c>
      <c r="C235" s="10">
        <v>0</v>
      </c>
      <c r="D235" s="10">
        <v>3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L235" s="7">
        <f t="shared" si="3"/>
        <v>0.24242424242424243</v>
      </c>
    </row>
    <row r="236" spans="1:12" ht="12.75">
      <c r="A236" s="10">
        <v>0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L236" s="7">
        <f t="shared" si="3"/>
        <v>0</v>
      </c>
    </row>
    <row r="237" spans="1:12" ht="12.75">
      <c r="A237" s="10">
        <v>0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L237" s="7">
        <f t="shared" si="3"/>
        <v>0</v>
      </c>
    </row>
    <row r="238" spans="1:12" ht="12.75">
      <c r="A238" s="10">
        <v>0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L238" s="7">
        <f t="shared" si="3"/>
        <v>0</v>
      </c>
    </row>
    <row r="239" spans="1:12" ht="12.75">
      <c r="A239" s="10">
        <v>0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L239" s="7">
        <f t="shared" si="3"/>
        <v>0</v>
      </c>
    </row>
    <row r="240" spans="1:12" ht="12.75">
      <c r="A240" s="10">
        <v>10</v>
      </c>
      <c r="B240" s="10">
        <v>2</v>
      </c>
      <c r="C240" s="10">
        <v>3</v>
      </c>
      <c r="D240" s="10">
        <v>5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L240" s="7">
        <f t="shared" si="3"/>
        <v>0.8080808080808081</v>
      </c>
    </row>
    <row r="241" spans="1:12" ht="12.75">
      <c r="A241" s="10">
        <v>0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L241" s="7">
        <f t="shared" si="3"/>
        <v>0</v>
      </c>
    </row>
    <row r="242" spans="1:12" ht="12.75">
      <c r="A242" s="10">
        <v>3</v>
      </c>
      <c r="B242" s="10">
        <v>0</v>
      </c>
      <c r="C242" s="10">
        <v>3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L242" s="7">
        <f t="shared" si="3"/>
        <v>0.24242424242424243</v>
      </c>
    </row>
    <row r="243" spans="1:12" ht="12.75">
      <c r="A243" s="10">
        <v>0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L243" s="7">
        <f t="shared" si="3"/>
        <v>0</v>
      </c>
    </row>
    <row r="244" spans="1:12" ht="12.75">
      <c r="A244" s="10">
        <v>15.5</v>
      </c>
      <c r="B244" s="10">
        <v>6</v>
      </c>
      <c r="C244" s="10">
        <v>0</v>
      </c>
      <c r="D244" s="10">
        <v>0</v>
      </c>
      <c r="E244" s="10">
        <v>0</v>
      </c>
      <c r="F244" s="10">
        <v>0</v>
      </c>
      <c r="G244" s="10">
        <v>9.5</v>
      </c>
      <c r="H244" s="10">
        <v>0</v>
      </c>
      <c r="I244" s="10">
        <v>0</v>
      </c>
      <c r="J244" s="10">
        <v>0</v>
      </c>
      <c r="L244" s="7">
        <f t="shared" si="3"/>
        <v>1.2525252525252526</v>
      </c>
    </row>
    <row r="245" spans="1:12" ht="12.75">
      <c r="A245" s="10">
        <v>0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L245" s="7">
        <f t="shared" si="3"/>
        <v>0</v>
      </c>
    </row>
    <row r="246" spans="1:12" ht="12.75">
      <c r="A246" s="10">
        <v>6</v>
      </c>
      <c r="B246" s="10">
        <v>6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L246" s="7">
        <f t="shared" si="3"/>
        <v>0.48484848484848486</v>
      </c>
    </row>
    <row r="247" spans="1:12" ht="12.75">
      <c r="A247" s="10">
        <v>4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4</v>
      </c>
      <c r="H247" s="10">
        <v>0</v>
      </c>
      <c r="I247" s="10">
        <v>0</v>
      </c>
      <c r="J247" s="10">
        <v>0</v>
      </c>
      <c r="L247" s="7">
        <f t="shared" si="3"/>
        <v>0.32323232323232326</v>
      </c>
    </row>
    <row r="248" spans="1:12" ht="12.75">
      <c r="A248" s="10">
        <v>0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L248" s="7">
        <f t="shared" si="3"/>
        <v>0</v>
      </c>
    </row>
    <row r="249" spans="1:12" ht="12.75">
      <c r="A249" s="10">
        <v>4.5</v>
      </c>
      <c r="B249" s="10">
        <v>0</v>
      </c>
      <c r="C249" s="10">
        <v>3</v>
      </c>
      <c r="D249" s="10">
        <v>0</v>
      </c>
      <c r="E249" s="10">
        <v>0</v>
      </c>
      <c r="F249" s="10">
        <v>0</v>
      </c>
      <c r="G249" s="10">
        <v>1.5</v>
      </c>
      <c r="H249" s="10">
        <v>0</v>
      </c>
      <c r="I249" s="10">
        <v>0</v>
      </c>
      <c r="J249" s="10">
        <v>0</v>
      </c>
      <c r="L249" s="7">
        <f t="shared" si="3"/>
        <v>0.36363636363636365</v>
      </c>
    </row>
    <row r="250" spans="1:12" ht="12.75">
      <c r="A250" s="10">
        <v>0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L250" s="7">
        <f t="shared" si="3"/>
        <v>0</v>
      </c>
    </row>
    <row r="251" spans="1:12" ht="12.75">
      <c r="A251" s="10">
        <v>0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L251" s="7">
        <f t="shared" si="3"/>
        <v>0</v>
      </c>
    </row>
    <row r="252" spans="1:12" ht="12.75">
      <c r="A252" s="10">
        <v>2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2</v>
      </c>
      <c r="H252" s="10">
        <v>0</v>
      </c>
      <c r="I252" s="10">
        <v>0</v>
      </c>
      <c r="J252" s="10">
        <v>0</v>
      </c>
      <c r="L252" s="7">
        <f t="shared" si="3"/>
        <v>0.16161616161616163</v>
      </c>
    </row>
    <row r="253" spans="1:12" ht="12.75">
      <c r="A253" s="10">
        <v>3.5</v>
      </c>
      <c r="B253" s="10">
        <v>0</v>
      </c>
      <c r="C253" s="10">
        <v>0</v>
      </c>
      <c r="D253" s="10">
        <v>0</v>
      </c>
      <c r="E253" s="10">
        <v>0</v>
      </c>
      <c r="F253" s="10">
        <v>0</v>
      </c>
      <c r="G253" s="10">
        <v>3.5</v>
      </c>
      <c r="H253" s="10">
        <v>0</v>
      </c>
      <c r="I253" s="10">
        <v>0</v>
      </c>
      <c r="J253" s="10">
        <v>0</v>
      </c>
      <c r="L253" s="7">
        <f t="shared" si="3"/>
        <v>0.2828282828282828</v>
      </c>
    </row>
    <row r="254" spans="1:12" ht="12.75">
      <c r="A254" s="10">
        <v>4.5</v>
      </c>
      <c r="B254" s="10">
        <v>0</v>
      </c>
      <c r="C254" s="10">
        <v>3</v>
      </c>
      <c r="D254" s="10">
        <v>0</v>
      </c>
      <c r="E254" s="10">
        <v>0</v>
      </c>
      <c r="F254" s="10">
        <v>0</v>
      </c>
      <c r="G254" s="10">
        <v>1.5</v>
      </c>
      <c r="H254" s="10">
        <v>0</v>
      </c>
      <c r="I254" s="10">
        <v>0</v>
      </c>
      <c r="J254" s="10">
        <v>0</v>
      </c>
      <c r="L254" s="7">
        <f t="shared" si="3"/>
        <v>0.36363636363636365</v>
      </c>
    </row>
    <row r="255" spans="1:12" ht="12.75">
      <c r="A255" s="10">
        <v>0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L255" s="7">
        <f t="shared" si="3"/>
        <v>0</v>
      </c>
    </row>
    <row r="256" spans="1:12" ht="12.75">
      <c r="A256" s="10">
        <v>0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L256" s="7">
        <f t="shared" si="3"/>
        <v>0</v>
      </c>
    </row>
    <row r="257" spans="1:12" ht="12.75">
      <c r="A257" s="10">
        <v>0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L257" s="7">
        <f t="shared" si="3"/>
        <v>0</v>
      </c>
    </row>
    <row r="259" spans="1:10" ht="12.75">
      <c r="A259" s="8">
        <f>AVERAGE(A2:A257)</f>
        <v>25.310546875</v>
      </c>
      <c r="B259" s="8">
        <f aca="true" t="shared" si="4" ref="B259:J259">AVERAGE(B2:B257)</f>
        <v>4.80859375</v>
      </c>
      <c r="C259" s="8">
        <f t="shared" si="4"/>
        <v>1.1953125</v>
      </c>
      <c r="D259" s="8">
        <f t="shared" si="4"/>
        <v>2.767578125</v>
      </c>
      <c r="E259" s="8">
        <f t="shared" si="4"/>
        <v>2.1171875</v>
      </c>
      <c r="F259" s="8">
        <f t="shared" si="4"/>
        <v>2.296875</v>
      </c>
      <c r="G259" s="8">
        <f t="shared" si="4"/>
        <v>8.439453125</v>
      </c>
      <c r="H259" s="8">
        <f t="shared" si="4"/>
        <v>2.251953125</v>
      </c>
      <c r="I259" s="8">
        <f t="shared" si="4"/>
        <v>0.91015625</v>
      </c>
      <c r="J259" s="8">
        <f t="shared" si="4"/>
        <v>0.5234375</v>
      </c>
    </row>
    <row r="260" spans="1:10" ht="12.75">
      <c r="A260" s="8">
        <f>A259/99*100</f>
        <v>25.566208964646464</v>
      </c>
      <c r="B260" s="8">
        <f>B259/8*100</f>
        <v>60.107421875</v>
      </c>
      <c r="C260" s="8">
        <f>C259/9*100</f>
        <v>13.28125</v>
      </c>
      <c r="D260" s="8">
        <f>D259/5*100</f>
        <v>55.35156249999999</v>
      </c>
      <c r="E260" s="8">
        <f>E259/11*100</f>
        <v>19.24715909090909</v>
      </c>
      <c r="F260" s="8">
        <f>F259/14*100</f>
        <v>16.40625</v>
      </c>
      <c r="G260" s="8">
        <f>G259/16.5*100</f>
        <v>51.14820075757576</v>
      </c>
      <c r="H260" s="8">
        <f>H259/12*100</f>
        <v>18.766276041666664</v>
      </c>
      <c r="I260" s="8">
        <f>I259/10*100</f>
        <v>9.1015625</v>
      </c>
      <c r="J260" s="8">
        <f>J259/13.5*100</f>
        <v>3.877314814814815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0"/>
  <sheetViews>
    <sheetView workbookViewId="0" topLeftCell="A225">
      <selection activeCell="A260" sqref="A260"/>
    </sheetView>
  </sheetViews>
  <sheetFormatPr defaultColWidth="9.00390625" defaultRowHeight="12.75"/>
  <sheetData>
    <row r="1" spans="1:8" ht="12.75">
      <c r="A1" s="3" t="s">
        <v>60</v>
      </c>
      <c r="B1" s="3" t="s">
        <v>394</v>
      </c>
      <c r="C1" s="3" t="s">
        <v>395</v>
      </c>
      <c r="D1" s="3" t="s">
        <v>396</v>
      </c>
      <c r="E1" s="3" t="s">
        <v>397</v>
      </c>
      <c r="F1" s="3" t="s">
        <v>398</v>
      </c>
      <c r="G1" s="3" t="s">
        <v>399</v>
      </c>
      <c r="H1" s="3" t="s">
        <v>74</v>
      </c>
    </row>
    <row r="2" spans="1:14" ht="12.75">
      <c r="A2" s="2">
        <v>69.5</v>
      </c>
      <c r="B2" s="2">
        <v>9</v>
      </c>
      <c r="C2" s="2">
        <v>12</v>
      </c>
      <c r="D2" s="2">
        <v>5</v>
      </c>
      <c r="E2" s="2">
        <v>12</v>
      </c>
      <c r="F2" s="2">
        <v>7</v>
      </c>
      <c r="G2" s="2">
        <v>8.5</v>
      </c>
      <c r="H2" s="2">
        <v>16</v>
      </c>
      <c r="J2" s="7">
        <f>A2/72.5*7.5</f>
        <v>7.189655172413794</v>
      </c>
      <c r="L2" s="5">
        <f>0</f>
        <v>0</v>
      </c>
      <c r="M2" s="5">
        <v>0</v>
      </c>
      <c r="N2" s="6">
        <f>COUNTIF(J2:J257,"=0")</f>
        <v>49</v>
      </c>
    </row>
    <row r="3" spans="1:14" ht="12.75">
      <c r="A3" s="2">
        <v>21</v>
      </c>
      <c r="B3" s="2">
        <v>4</v>
      </c>
      <c r="C3" s="2">
        <v>12</v>
      </c>
      <c r="D3" s="2">
        <v>5</v>
      </c>
      <c r="E3" s="2">
        <v>0</v>
      </c>
      <c r="F3" s="2">
        <v>0</v>
      </c>
      <c r="G3" s="2">
        <v>0</v>
      </c>
      <c r="H3" s="2">
        <v>0</v>
      </c>
      <c r="J3" s="7">
        <f aca="true" t="shared" si="0" ref="J3:J66">A3/72.5*7.5</f>
        <v>2.1724137931034484</v>
      </c>
      <c r="L3" s="5" t="s">
        <v>409</v>
      </c>
      <c r="M3" s="5">
        <v>0.5</v>
      </c>
      <c r="N3" s="6">
        <f>COUNTIF(J2:J257,"&gt;0")-COUNTIF(J2:J257,"&gt;0,5")</f>
        <v>44</v>
      </c>
    </row>
    <row r="4" spans="1:14" ht="12.75">
      <c r="A4" s="2">
        <v>36.5</v>
      </c>
      <c r="B4" s="2">
        <v>4</v>
      </c>
      <c r="C4" s="2">
        <v>4</v>
      </c>
      <c r="D4" s="2">
        <v>5</v>
      </c>
      <c r="E4" s="2">
        <v>10</v>
      </c>
      <c r="F4" s="2">
        <v>5</v>
      </c>
      <c r="G4" s="2">
        <v>8.5</v>
      </c>
      <c r="H4" s="2">
        <v>0</v>
      </c>
      <c r="J4" s="7">
        <f t="shared" si="0"/>
        <v>3.7758620689655173</v>
      </c>
      <c r="L4" s="5" t="s">
        <v>410</v>
      </c>
      <c r="M4" s="5">
        <v>1</v>
      </c>
      <c r="N4" s="6">
        <f>COUNTIF(J2:J257,"&gt;0,5")-COUNTIF(J2:J257,"&gt;1")</f>
        <v>45</v>
      </c>
    </row>
    <row r="5" spans="1:14" ht="12.75">
      <c r="A5" s="2">
        <v>59</v>
      </c>
      <c r="B5" s="2">
        <v>4</v>
      </c>
      <c r="C5" s="2">
        <v>12</v>
      </c>
      <c r="D5" s="2">
        <v>4.5</v>
      </c>
      <c r="E5" s="2">
        <v>12</v>
      </c>
      <c r="F5" s="2">
        <v>7</v>
      </c>
      <c r="G5" s="2">
        <v>8.5</v>
      </c>
      <c r="H5" s="2">
        <v>11</v>
      </c>
      <c r="J5" s="7">
        <f t="shared" si="0"/>
        <v>6.1034482758620685</v>
      </c>
      <c r="L5" s="5" t="s">
        <v>411</v>
      </c>
      <c r="M5" s="5">
        <v>1.5</v>
      </c>
      <c r="N5" s="6">
        <f>COUNTIF(J2:J257,"&gt;1")-COUNTIF(J2:J257,"&gt;1,5")</f>
        <v>21</v>
      </c>
    </row>
    <row r="6" spans="1:14" ht="12.75">
      <c r="A6" s="2">
        <v>69.5</v>
      </c>
      <c r="B6" s="2">
        <v>9</v>
      </c>
      <c r="C6" s="2">
        <v>12</v>
      </c>
      <c r="D6" s="2">
        <v>5</v>
      </c>
      <c r="E6" s="2">
        <v>12</v>
      </c>
      <c r="F6" s="2">
        <v>7</v>
      </c>
      <c r="G6" s="2">
        <v>8.5</v>
      </c>
      <c r="H6" s="2">
        <v>16</v>
      </c>
      <c r="J6" s="7">
        <f t="shared" si="0"/>
        <v>7.189655172413794</v>
      </c>
      <c r="L6" s="5" t="s">
        <v>412</v>
      </c>
      <c r="M6" s="5">
        <v>2</v>
      </c>
      <c r="N6" s="6">
        <f>COUNTIF(J2:J257,"&gt;1,5")-COUNTIF(J2:J257,"&gt;2")</f>
        <v>15</v>
      </c>
    </row>
    <row r="7" spans="1:14" ht="12.75">
      <c r="A7" s="2">
        <v>64.5</v>
      </c>
      <c r="B7" s="2">
        <v>12</v>
      </c>
      <c r="C7" s="2">
        <v>12</v>
      </c>
      <c r="D7" s="2">
        <v>5</v>
      </c>
      <c r="E7" s="2">
        <v>4</v>
      </c>
      <c r="F7" s="2">
        <v>7</v>
      </c>
      <c r="G7" s="2">
        <v>8.5</v>
      </c>
      <c r="H7" s="2">
        <v>16</v>
      </c>
      <c r="J7" s="7">
        <f t="shared" si="0"/>
        <v>6.672413793103448</v>
      </c>
      <c r="L7" s="5" t="s">
        <v>413</v>
      </c>
      <c r="M7" s="5">
        <v>2.5</v>
      </c>
      <c r="N7" s="6">
        <f>COUNTIF(J2:J257,"&gt;2")-COUNTIF(J2:J257,"&gt;2,5")</f>
        <v>11</v>
      </c>
    </row>
    <row r="8" spans="1:14" ht="12.75">
      <c r="A8" s="2">
        <v>67.5</v>
      </c>
      <c r="B8" s="2">
        <v>9</v>
      </c>
      <c r="C8" s="2">
        <v>12</v>
      </c>
      <c r="D8" s="2">
        <v>5</v>
      </c>
      <c r="E8" s="2">
        <v>10</v>
      </c>
      <c r="F8" s="2">
        <v>7</v>
      </c>
      <c r="G8" s="2">
        <v>8.5</v>
      </c>
      <c r="H8" s="2">
        <v>16</v>
      </c>
      <c r="J8" s="7">
        <f t="shared" si="0"/>
        <v>6.982758620689655</v>
      </c>
      <c r="L8" s="5" t="s">
        <v>414</v>
      </c>
      <c r="M8" s="5">
        <v>3</v>
      </c>
      <c r="N8" s="6">
        <f>COUNTIF(J2:J257,"&gt;2,5")-COUNTIF(J2:J257,"&gt;3")</f>
        <v>14</v>
      </c>
    </row>
    <row r="9" spans="1:14" ht="12.75">
      <c r="A9" s="2">
        <v>5</v>
      </c>
      <c r="B9" s="2">
        <v>0</v>
      </c>
      <c r="C9" s="2">
        <v>0</v>
      </c>
      <c r="D9" s="2">
        <v>5</v>
      </c>
      <c r="E9" s="2">
        <v>0</v>
      </c>
      <c r="F9" s="2">
        <v>0</v>
      </c>
      <c r="G9" s="2">
        <v>0</v>
      </c>
      <c r="H9" s="2">
        <v>0</v>
      </c>
      <c r="J9" s="7">
        <f t="shared" si="0"/>
        <v>0.5172413793103449</v>
      </c>
      <c r="L9" s="5" t="s">
        <v>415</v>
      </c>
      <c r="M9" s="5">
        <v>3.5</v>
      </c>
      <c r="N9" s="6">
        <f>COUNTIF(J2:J257,"&gt;3")-COUNTIF(J2:J257,"&gt;3,5")</f>
        <v>6</v>
      </c>
    </row>
    <row r="10" spans="1:14" ht="12.75">
      <c r="A10" s="2">
        <v>5</v>
      </c>
      <c r="B10" s="2">
        <v>0</v>
      </c>
      <c r="C10" s="2">
        <v>0</v>
      </c>
      <c r="D10" s="2">
        <v>5</v>
      </c>
      <c r="E10" s="2">
        <v>0</v>
      </c>
      <c r="F10" s="2">
        <v>0</v>
      </c>
      <c r="G10" s="2">
        <v>0</v>
      </c>
      <c r="H10" s="2">
        <v>0</v>
      </c>
      <c r="J10" s="7">
        <f t="shared" si="0"/>
        <v>0.5172413793103449</v>
      </c>
      <c r="L10" s="5" t="s">
        <v>416</v>
      </c>
      <c r="M10" s="5">
        <v>4</v>
      </c>
      <c r="N10" s="6">
        <f>COUNTIF(J2:J257,"&gt;3,5")-COUNTIF(J2:J257,"&gt;4")</f>
        <v>4</v>
      </c>
    </row>
    <row r="11" spans="1:14" ht="12.75">
      <c r="A11" s="2">
        <v>48.4</v>
      </c>
      <c r="B11" s="2">
        <v>0</v>
      </c>
      <c r="C11" s="2">
        <v>0</v>
      </c>
      <c r="D11" s="2">
        <v>5</v>
      </c>
      <c r="E11" s="2">
        <v>12</v>
      </c>
      <c r="F11" s="2">
        <v>7</v>
      </c>
      <c r="G11" s="2">
        <v>8.4</v>
      </c>
      <c r="H11" s="2">
        <v>16</v>
      </c>
      <c r="J11" s="7">
        <f t="shared" si="0"/>
        <v>5.006896551724138</v>
      </c>
      <c r="L11" s="5" t="s">
        <v>417</v>
      </c>
      <c r="M11" s="5">
        <v>4.5</v>
      </c>
      <c r="N11" s="6">
        <f>COUNTIF(J2:J257,"&gt;4")-COUNTIF(J2:J257,"&gt;4,5")</f>
        <v>7</v>
      </c>
    </row>
    <row r="12" spans="1:14" ht="12.75">
      <c r="A12" s="2">
        <v>41.25</v>
      </c>
      <c r="B12" s="2">
        <v>0</v>
      </c>
      <c r="C12" s="2">
        <v>0.5</v>
      </c>
      <c r="D12" s="2">
        <v>3.25</v>
      </c>
      <c r="E12" s="2">
        <v>12</v>
      </c>
      <c r="F12" s="2">
        <v>7</v>
      </c>
      <c r="G12" s="2">
        <v>2.5</v>
      </c>
      <c r="H12" s="2">
        <v>16</v>
      </c>
      <c r="J12" s="7">
        <f t="shared" si="0"/>
        <v>4.267241379310345</v>
      </c>
      <c r="L12" s="5" t="s">
        <v>418</v>
      </c>
      <c r="M12" s="5">
        <v>5</v>
      </c>
      <c r="N12" s="6">
        <f>COUNTIF(J2:J257,"&gt;4,5")-COUNTIF(J2:J257,"&gt;5")</f>
        <v>5</v>
      </c>
    </row>
    <row r="13" spans="1:14" ht="12.75">
      <c r="A13" s="2">
        <v>17</v>
      </c>
      <c r="B13" s="2">
        <v>0</v>
      </c>
      <c r="C13" s="2">
        <v>0</v>
      </c>
      <c r="D13" s="2">
        <v>4.5</v>
      </c>
      <c r="E13" s="2">
        <v>10</v>
      </c>
      <c r="F13" s="2">
        <v>0</v>
      </c>
      <c r="G13" s="2">
        <v>2.5</v>
      </c>
      <c r="H13" s="2">
        <v>0</v>
      </c>
      <c r="J13" s="7">
        <f t="shared" si="0"/>
        <v>1.7586206896551724</v>
      </c>
      <c r="L13" s="5" t="s">
        <v>419</v>
      </c>
      <c r="M13" s="5">
        <v>5.5</v>
      </c>
      <c r="N13" s="6">
        <f>COUNTIF(J2:J257,"&gt;5")-COUNTIF(J2:J257,"&gt;5,5")</f>
        <v>7</v>
      </c>
    </row>
    <row r="14" spans="1:14" ht="12.75">
      <c r="A14" s="2">
        <v>47.9</v>
      </c>
      <c r="B14" s="2">
        <v>4</v>
      </c>
      <c r="C14" s="2">
        <v>0</v>
      </c>
      <c r="D14" s="2">
        <v>4.9</v>
      </c>
      <c r="E14" s="2">
        <v>10</v>
      </c>
      <c r="F14" s="2">
        <v>7</v>
      </c>
      <c r="G14" s="2">
        <v>8.5</v>
      </c>
      <c r="H14" s="2">
        <v>13.5</v>
      </c>
      <c r="J14" s="7">
        <f t="shared" si="0"/>
        <v>4.955172413793103</v>
      </c>
      <c r="L14" s="5" t="s">
        <v>420</v>
      </c>
      <c r="M14" s="5">
        <v>6</v>
      </c>
      <c r="N14" s="6">
        <f>COUNTIF(J2:J257,"&gt;5,5")-COUNTIF(J2:J257,"&gt;6")</f>
        <v>5</v>
      </c>
    </row>
    <row r="15" spans="1:14" ht="12.75">
      <c r="A15" s="2">
        <v>66.9</v>
      </c>
      <c r="B15" s="2">
        <v>9</v>
      </c>
      <c r="C15" s="2">
        <v>12</v>
      </c>
      <c r="D15" s="2">
        <v>4.9</v>
      </c>
      <c r="E15" s="2">
        <v>12</v>
      </c>
      <c r="F15" s="2">
        <v>7</v>
      </c>
      <c r="G15" s="2">
        <v>8.5</v>
      </c>
      <c r="H15" s="2">
        <v>13.5</v>
      </c>
      <c r="J15" s="7">
        <f t="shared" si="0"/>
        <v>6.9206896551724135</v>
      </c>
      <c r="L15" s="5" t="s">
        <v>421</v>
      </c>
      <c r="M15" s="5">
        <v>6.5</v>
      </c>
      <c r="N15" s="6">
        <f>COUNTIF(J2:J257,"&gt;6")-COUNTIF(J2:J257,"&gt;6,5")</f>
        <v>4</v>
      </c>
    </row>
    <row r="16" spans="1:14" ht="12.75">
      <c r="A16" s="2">
        <v>30</v>
      </c>
      <c r="B16" s="2">
        <v>4</v>
      </c>
      <c r="C16" s="2">
        <v>4</v>
      </c>
      <c r="D16" s="2">
        <v>5</v>
      </c>
      <c r="E16" s="2">
        <v>4.5</v>
      </c>
      <c r="F16" s="2">
        <v>7</v>
      </c>
      <c r="G16" s="2">
        <v>2.5</v>
      </c>
      <c r="H16" s="2">
        <v>3</v>
      </c>
      <c r="J16" s="7">
        <f t="shared" si="0"/>
        <v>3.103448275862069</v>
      </c>
      <c r="L16" s="5" t="s">
        <v>422</v>
      </c>
      <c r="M16" s="5">
        <v>7</v>
      </c>
      <c r="N16" s="6">
        <f>COUNTIF(J2:J257,"&gt;6,5")-COUNTIF(J2:J257,"&gt;7")</f>
        <v>9</v>
      </c>
    </row>
    <row r="17" spans="1:14" ht="12.75">
      <c r="A17" s="2">
        <v>12</v>
      </c>
      <c r="B17" s="2">
        <v>3</v>
      </c>
      <c r="C17" s="2">
        <v>4</v>
      </c>
      <c r="D17" s="2">
        <v>5</v>
      </c>
      <c r="E17" s="2">
        <v>0</v>
      </c>
      <c r="F17" s="2">
        <v>0</v>
      </c>
      <c r="G17" s="2">
        <v>0</v>
      </c>
      <c r="H17" s="2">
        <v>0</v>
      </c>
      <c r="J17" s="7">
        <f t="shared" si="0"/>
        <v>1.2413793103448276</v>
      </c>
      <c r="L17" s="5" t="s">
        <v>423</v>
      </c>
      <c r="M17" s="5">
        <v>7.5</v>
      </c>
      <c r="N17" s="6">
        <f>COUNTIF(J2:J257,"&gt;7")-COUNTIF(J2:J257,"&gt;7,5")</f>
        <v>10</v>
      </c>
    </row>
    <row r="18" spans="1:14" ht="12.75">
      <c r="A18" s="2">
        <v>11.5</v>
      </c>
      <c r="B18" s="2">
        <v>0</v>
      </c>
      <c r="C18" s="2">
        <v>0</v>
      </c>
      <c r="D18" s="2">
        <v>3.5</v>
      </c>
      <c r="E18" s="2">
        <v>8</v>
      </c>
      <c r="F18" s="2">
        <v>0</v>
      </c>
      <c r="G18" s="2">
        <v>0</v>
      </c>
      <c r="H18" s="2">
        <v>0</v>
      </c>
      <c r="J18" s="7">
        <f t="shared" si="0"/>
        <v>1.1896551724137931</v>
      </c>
      <c r="L18" s="5"/>
      <c r="M18" s="5"/>
      <c r="N18" s="6"/>
    </row>
    <row r="19" spans="1:14" ht="12.75">
      <c r="A19" s="2">
        <v>67.5</v>
      </c>
      <c r="B19" s="2">
        <v>7</v>
      </c>
      <c r="C19" s="2">
        <v>12</v>
      </c>
      <c r="D19" s="2">
        <v>5</v>
      </c>
      <c r="E19" s="2">
        <v>12</v>
      </c>
      <c r="F19" s="2">
        <v>7</v>
      </c>
      <c r="G19" s="2">
        <v>8.5</v>
      </c>
      <c r="H19" s="2">
        <v>16</v>
      </c>
      <c r="J19" s="7">
        <f t="shared" si="0"/>
        <v>6.982758620689655</v>
      </c>
      <c r="N19" s="4">
        <f>SUM(N2:N18)</f>
        <v>256</v>
      </c>
    </row>
    <row r="20" spans="1:10" ht="12.75">
      <c r="A20" s="2">
        <v>61.4</v>
      </c>
      <c r="B20" s="2">
        <v>7</v>
      </c>
      <c r="C20" s="2">
        <v>12</v>
      </c>
      <c r="D20" s="2">
        <v>4.9</v>
      </c>
      <c r="E20" s="2">
        <v>12</v>
      </c>
      <c r="F20" s="2">
        <v>3.5</v>
      </c>
      <c r="G20" s="2">
        <v>8.5</v>
      </c>
      <c r="H20" s="2">
        <v>13.5</v>
      </c>
      <c r="J20" s="7">
        <f t="shared" si="0"/>
        <v>6.3517241379310345</v>
      </c>
    </row>
    <row r="21" spans="1:10" ht="12.75">
      <c r="A21" s="2">
        <v>41</v>
      </c>
      <c r="B21" s="2">
        <v>0</v>
      </c>
      <c r="C21" s="2">
        <v>1</v>
      </c>
      <c r="D21" s="2">
        <v>5</v>
      </c>
      <c r="E21" s="2">
        <v>6</v>
      </c>
      <c r="F21" s="2">
        <v>5</v>
      </c>
      <c r="G21" s="2">
        <v>8.5</v>
      </c>
      <c r="H21" s="2">
        <v>15.5</v>
      </c>
      <c r="J21" s="7">
        <f t="shared" si="0"/>
        <v>4.241379310344827</v>
      </c>
    </row>
    <row r="22" spans="1:10" ht="12.75">
      <c r="A22" s="2">
        <v>23</v>
      </c>
      <c r="B22" s="2">
        <v>9</v>
      </c>
      <c r="C22" s="2">
        <v>8</v>
      </c>
      <c r="D22" s="2">
        <v>3.5</v>
      </c>
      <c r="E22" s="2">
        <v>0</v>
      </c>
      <c r="F22" s="2">
        <v>0</v>
      </c>
      <c r="G22" s="2">
        <v>2.5</v>
      </c>
      <c r="H22" s="2">
        <v>0</v>
      </c>
      <c r="J22" s="7">
        <f t="shared" si="0"/>
        <v>2.3793103448275863</v>
      </c>
    </row>
    <row r="23" spans="1:10" ht="12.75">
      <c r="A23" s="2">
        <v>45.5</v>
      </c>
      <c r="B23" s="2">
        <v>9</v>
      </c>
      <c r="C23" s="2">
        <v>8</v>
      </c>
      <c r="D23" s="2">
        <v>5</v>
      </c>
      <c r="E23" s="2">
        <v>8</v>
      </c>
      <c r="F23" s="2">
        <v>7</v>
      </c>
      <c r="G23" s="2">
        <v>8.5</v>
      </c>
      <c r="H23" s="2">
        <v>0</v>
      </c>
      <c r="J23" s="7">
        <f t="shared" si="0"/>
        <v>4.706896551724138</v>
      </c>
    </row>
    <row r="24" spans="1:10" ht="12.75">
      <c r="A24" s="2">
        <v>56.5</v>
      </c>
      <c r="B24" s="2">
        <v>4</v>
      </c>
      <c r="C24" s="2">
        <v>12</v>
      </c>
      <c r="D24" s="2">
        <v>5</v>
      </c>
      <c r="E24" s="2">
        <v>10</v>
      </c>
      <c r="F24" s="2">
        <v>3.5</v>
      </c>
      <c r="G24" s="2">
        <v>8.5</v>
      </c>
      <c r="H24" s="2">
        <v>13.5</v>
      </c>
      <c r="J24" s="7">
        <f t="shared" si="0"/>
        <v>5.844827586206897</v>
      </c>
    </row>
    <row r="25" spans="1:10" ht="12.75">
      <c r="A25" s="2">
        <v>25.5</v>
      </c>
      <c r="B25" s="2">
        <v>4</v>
      </c>
      <c r="C25" s="2">
        <v>8</v>
      </c>
      <c r="D25" s="2">
        <v>5</v>
      </c>
      <c r="E25" s="2">
        <v>0</v>
      </c>
      <c r="F25" s="2">
        <v>0</v>
      </c>
      <c r="G25" s="2">
        <v>8.5</v>
      </c>
      <c r="H25" s="2">
        <v>0</v>
      </c>
      <c r="J25" s="7">
        <f t="shared" si="0"/>
        <v>2.6379310344827585</v>
      </c>
    </row>
    <row r="26" spans="1:10" ht="12.75">
      <c r="A26" s="2">
        <v>70.5</v>
      </c>
      <c r="B26" s="2">
        <v>12</v>
      </c>
      <c r="C26" s="2">
        <v>12</v>
      </c>
      <c r="D26" s="2">
        <v>5</v>
      </c>
      <c r="E26" s="2">
        <v>10</v>
      </c>
      <c r="F26" s="2">
        <v>7</v>
      </c>
      <c r="G26" s="2">
        <v>8.5</v>
      </c>
      <c r="H26" s="2">
        <v>16</v>
      </c>
      <c r="J26" s="7">
        <f t="shared" si="0"/>
        <v>7.293103448275861</v>
      </c>
    </row>
    <row r="27" spans="1:10" ht="12.75">
      <c r="A27" s="2">
        <v>3</v>
      </c>
      <c r="B27" s="2">
        <v>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J27" s="7">
        <f t="shared" si="0"/>
        <v>0.3103448275862069</v>
      </c>
    </row>
    <row r="28" spans="1:10" ht="12.75">
      <c r="A28" s="2">
        <v>69.5</v>
      </c>
      <c r="B28" s="2">
        <v>9</v>
      </c>
      <c r="C28" s="2">
        <v>12</v>
      </c>
      <c r="D28" s="2">
        <v>5</v>
      </c>
      <c r="E28" s="2">
        <v>12</v>
      </c>
      <c r="F28" s="2">
        <v>7</v>
      </c>
      <c r="G28" s="2">
        <v>8.5</v>
      </c>
      <c r="H28" s="2">
        <v>16</v>
      </c>
      <c r="J28" s="7">
        <f t="shared" si="0"/>
        <v>7.189655172413794</v>
      </c>
    </row>
    <row r="29" spans="1:10" ht="12.75">
      <c r="A29" s="2">
        <v>6</v>
      </c>
      <c r="B29" s="2">
        <v>3</v>
      </c>
      <c r="C29" s="2">
        <v>0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J29" s="7">
        <f t="shared" si="0"/>
        <v>0.6206896551724138</v>
      </c>
    </row>
    <row r="30" spans="1:10" ht="12.75">
      <c r="A30" s="2">
        <v>27</v>
      </c>
      <c r="B30" s="2">
        <v>0</v>
      </c>
      <c r="C30" s="2">
        <v>0</v>
      </c>
      <c r="D30" s="2">
        <v>4.5</v>
      </c>
      <c r="E30" s="2">
        <v>10</v>
      </c>
      <c r="F30" s="2">
        <v>7</v>
      </c>
      <c r="G30" s="2">
        <v>2.5</v>
      </c>
      <c r="H30" s="2">
        <v>3</v>
      </c>
      <c r="J30" s="7">
        <f t="shared" si="0"/>
        <v>2.793103448275862</v>
      </c>
    </row>
    <row r="31" spans="1:10" ht="12.75">
      <c r="A31" s="2">
        <v>9</v>
      </c>
      <c r="B31" s="2">
        <v>4</v>
      </c>
      <c r="C31" s="2">
        <v>0</v>
      </c>
      <c r="D31" s="2">
        <v>5</v>
      </c>
      <c r="E31" s="2">
        <v>0</v>
      </c>
      <c r="F31" s="2">
        <v>0</v>
      </c>
      <c r="G31" s="2">
        <v>0</v>
      </c>
      <c r="H31" s="2">
        <v>0</v>
      </c>
      <c r="J31" s="7">
        <f t="shared" si="0"/>
        <v>0.9310344827586207</v>
      </c>
    </row>
    <row r="32" spans="1:10" ht="12.75">
      <c r="A32" s="2">
        <v>19.5</v>
      </c>
      <c r="B32" s="2">
        <v>4</v>
      </c>
      <c r="C32" s="2">
        <v>12</v>
      </c>
      <c r="D32" s="2">
        <v>3.5</v>
      </c>
      <c r="E32" s="2">
        <v>0</v>
      </c>
      <c r="F32" s="2">
        <v>0</v>
      </c>
      <c r="G32" s="2">
        <v>0</v>
      </c>
      <c r="H32" s="2">
        <v>0</v>
      </c>
      <c r="J32" s="7">
        <f t="shared" si="0"/>
        <v>2.0172413793103448</v>
      </c>
    </row>
    <row r="33" spans="1:10" ht="12.75">
      <c r="A33" s="2">
        <v>52.5</v>
      </c>
      <c r="B33" s="2">
        <v>0</v>
      </c>
      <c r="C33" s="2">
        <v>4</v>
      </c>
      <c r="D33" s="2">
        <v>5</v>
      </c>
      <c r="E33" s="2">
        <v>12</v>
      </c>
      <c r="F33" s="2">
        <v>7</v>
      </c>
      <c r="G33" s="2">
        <v>8.5</v>
      </c>
      <c r="H33" s="2">
        <v>16</v>
      </c>
      <c r="J33" s="7">
        <f t="shared" si="0"/>
        <v>5.431034482758621</v>
      </c>
    </row>
    <row r="34" spans="1:10" ht="12.75">
      <c r="A34" s="2">
        <v>51.5</v>
      </c>
      <c r="B34" s="2">
        <v>3</v>
      </c>
      <c r="C34" s="2">
        <v>0</v>
      </c>
      <c r="D34" s="2">
        <v>5</v>
      </c>
      <c r="E34" s="2">
        <v>12</v>
      </c>
      <c r="F34" s="2">
        <v>7</v>
      </c>
      <c r="G34" s="2">
        <v>8.5</v>
      </c>
      <c r="H34" s="2">
        <v>16</v>
      </c>
      <c r="J34" s="7">
        <f t="shared" si="0"/>
        <v>5.327586206896552</v>
      </c>
    </row>
    <row r="35" spans="1:10" ht="12.75">
      <c r="A35" s="2">
        <v>72.5</v>
      </c>
      <c r="B35" s="2">
        <v>12</v>
      </c>
      <c r="C35" s="2">
        <v>12</v>
      </c>
      <c r="D35" s="2">
        <v>5</v>
      </c>
      <c r="E35" s="2">
        <v>12</v>
      </c>
      <c r="F35" s="2">
        <v>7</v>
      </c>
      <c r="G35" s="2">
        <v>8.5</v>
      </c>
      <c r="H35" s="2">
        <v>16</v>
      </c>
      <c r="J35" s="7">
        <f t="shared" si="0"/>
        <v>7.5</v>
      </c>
    </row>
    <row r="36" spans="1:10" ht="12.75">
      <c r="A36" s="2">
        <v>26.5</v>
      </c>
      <c r="B36" s="2">
        <v>12</v>
      </c>
      <c r="C36" s="2">
        <v>11</v>
      </c>
      <c r="D36" s="2">
        <v>3.5</v>
      </c>
      <c r="E36" s="2">
        <v>0</v>
      </c>
      <c r="F36" s="2">
        <v>0</v>
      </c>
      <c r="G36" s="2">
        <v>0</v>
      </c>
      <c r="H36" s="2">
        <v>0</v>
      </c>
      <c r="J36" s="7">
        <f t="shared" si="0"/>
        <v>2.741379310344828</v>
      </c>
    </row>
    <row r="37" spans="1:10" ht="12.75">
      <c r="A37" s="2">
        <v>59</v>
      </c>
      <c r="B37" s="2">
        <v>7</v>
      </c>
      <c r="C37" s="2">
        <v>12</v>
      </c>
      <c r="D37" s="2">
        <v>0</v>
      </c>
      <c r="E37" s="2">
        <v>12</v>
      </c>
      <c r="F37" s="2">
        <v>3.5</v>
      </c>
      <c r="G37" s="2">
        <v>8.5</v>
      </c>
      <c r="H37" s="2">
        <v>16</v>
      </c>
      <c r="J37" s="7">
        <f t="shared" si="0"/>
        <v>6.1034482758620685</v>
      </c>
    </row>
    <row r="38" spans="1:10" ht="12.75">
      <c r="A38" s="2">
        <v>4</v>
      </c>
      <c r="B38" s="2">
        <v>4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J38" s="7">
        <f t="shared" si="0"/>
        <v>0.41379310344827586</v>
      </c>
    </row>
    <row r="39" spans="1:10" ht="12.75">
      <c r="A39" s="2">
        <v>40.5</v>
      </c>
      <c r="B39" s="2">
        <v>7</v>
      </c>
      <c r="C39" s="2">
        <v>8</v>
      </c>
      <c r="D39" s="2">
        <v>5</v>
      </c>
      <c r="E39" s="2">
        <v>12</v>
      </c>
      <c r="F39" s="2">
        <v>0</v>
      </c>
      <c r="G39" s="2">
        <v>8.5</v>
      </c>
      <c r="H39" s="2">
        <v>0</v>
      </c>
      <c r="J39" s="7">
        <f t="shared" si="0"/>
        <v>4.189655172413794</v>
      </c>
    </row>
    <row r="40" spans="1:10" ht="12.75">
      <c r="A40" s="2">
        <v>24.5</v>
      </c>
      <c r="B40" s="2">
        <v>0</v>
      </c>
      <c r="C40" s="2">
        <v>2</v>
      </c>
      <c r="D40" s="2">
        <v>3.5</v>
      </c>
      <c r="E40" s="2">
        <v>12</v>
      </c>
      <c r="F40" s="2">
        <v>7</v>
      </c>
      <c r="G40" s="2">
        <v>0</v>
      </c>
      <c r="H40" s="2">
        <v>0</v>
      </c>
      <c r="J40" s="7">
        <f t="shared" si="0"/>
        <v>2.5344827586206895</v>
      </c>
    </row>
    <row r="41" spans="1:10" ht="12.75">
      <c r="A41" s="2">
        <v>68.5</v>
      </c>
      <c r="B41" s="2">
        <v>12</v>
      </c>
      <c r="C41" s="2">
        <v>8</v>
      </c>
      <c r="D41" s="2">
        <v>5</v>
      </c>
      <c r="E41" s="2">
        <v>12</v>
      </c>
      <c r="F41" s="2">
        <v>7</v>
      </c>
      <c r="G41" s="2">
        <v>8.5</v>
      </c>
      <c r="H41" s="2">
        <v>16</v>
      </c>
      <c r="J41" s="7">
        <f t="shared" si="0"/>
        <v>7.086206896551724</v>
      </c>
    </row>
    <row r="42" spans="1:10" ht="12.75">
      <c r="A42" s="2">
        <v>13</v>
      </c>
      <c r="B42" s="2">
        <v>4</v>
      </c>
      <c r="C42" s="2">
        <v>4</v>
      </c>
      <c r="D42" s="2">
        <v>5</v>
      </c>
      <c r="E42" s="2">
        <v>0</v>
      </c>
      <c r="F42" s="2">
        <v>0</v>
      </c>
      <c r="G42" s="2">
        <v>0</v>
      </c>
      <c r="H42" s="2">
        <v>0</v>
      </c>
      <c r="J42" s="7">
        <f t="shared" si="0"/>
        <v>1.3448275862068966</v>
      </c>
    </row>
    <row r="43" spans="1:10" ht="12.75">
      <c r="A43" s="2">
        <v>48</v>
      </c>
      <c r="B43" s="2">
        <v>0</v>
      </c>
      <c r="C43" s="2">
        <v>0</v>
      </c>
      <c r="D43" s="2">
        <v>4.5</v>
      </c>
      <c r="E43" s="2">
        <v>12</v>
      </c>
      <c r="F43" s="2">
        <v>7</v>
      </c>
      <c r="G43" s="2">
        <v>8.5</v>
      </c>
      <c r="H43" s="2">
        <v>16</v>
      </c>
      <c r="J43" s="7">
        <f t="shared" si="0"/>
        <v>4.9655172413793105</v>
      </c>
    </row>
    <row r="44" spans="1:10" ht="12.75">
      <c r="A44" s="2">
        <v>20</v>
      </c>
      <c r="B44" s="2">
        <v>12</v>
      </c>
      <c r="C44" s="2">
        <v>8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J44" s="7">
        <f t="shared" si="0"/>
        <v>2.0689655172413794</v>
      </c>
    </row>
    <row r="45" spans="1:10" ht="12.75">
      <c r="A45" s="2">
        <v>42.5</v>
      </c>
      <c r="B45" s="2">
        <v>0</v>
      </c>
      <c r="C45" s="2">
        <v>0</v>
      </c>
      <c r="D45" s="2">
        <v>0</v>
      </c>
      <c r="E45" s="2">
        <v>12</v>
      </c>
      <c r="F45" s="2">
        <v>6</v>
      </c>
      <c r="G45" s="2">
        <v>8.5</v>
      </c>
      <c r="H45" s="2">
        <v>16</v>
      </c>
      <c r="J45" s="7">
        <f t="shared" si="0"/>
        <v>4.396551724137931</v>
      </c>
    </row>
    <row r="46" spans="1:10" ht="12.75">
      <c r="A46" s="2">
        <v>64.5</v>
      </c>
      <c r="B46" s="2">
        <v>4</v>
      </c>
      <c r="C46" s="2">
        <v>12</v>
      </c>
      <c r="D46" s="2">
        <v>5</v>
      </c>
      <c r="E46" s="2">
        <v>12</v>
      </c>
      <c r="F46" s="2">
        <v>7</v>
      </c>
      <c r="G46" s="2">
        <v>8.5</v>
      </c>
      <c r="H46" s="2">
        <v>16</v>
      </c>
      <c r="J46" s="7">
        <f t="shared" si="0"/>
        <v>6.672413793103448</v>
      </c>
    </row>
    <row r="47" spans="1:10" ht="12.75">
      <c r="A47" s="2">
        <v>26</v>
      </c>
      <c r="B47" s="2">
        <v>9</v>
      </c>
      <c r="C47" s="2">
        <v>12</v>
      </c>
      <c r="D47" s="2">
        <v>5</v>
      </c>
      <c r="E47" s="2">
        <v>0</v>
      </c>
      <c r="F47" s="2">
        <v>0</v>
      </c>
      <c r="G47" s="2">
        <v>0</v>
      </c>
      <c r="H47" s="2">
        <v>0</v>
      </c>
      <c r="J47" s="7">
        <f t="shared" si="0"/>
        <v>2.689655172413793</v>
      </c>
    </row>
    <row r="48" spans="1:10" ht="12.75">
      <c r="A48" s="2">
        <v>8</v>
      </c>
      <c r="B48" s="2">
        <v>3</v>
      </c>
      <c r="C48" s="2">
        <v>0</v>
      </c>
      <c r="D48" s="2">
        <v>5</v>
      </c>
      <c r="E48" s="2">
        <v>0</v>
      </c>
      <c r="F48" s="2">
        <v>0</v>
      </c>
      <c r="G48" s="2">
        <v>0</v>
      </c>
      <c r="H48" s="2">
        <v>0</v>
      </c>
      <c r="J48" s="7">
        <f t="shared" si="0"/>
        <v>0.8275862068965517</v>
      </c>
    </row>
    <row r="49" spans="1:10" ht="12.75">
      <c r="A49" s="2">
        <v>72.5</v>
      </c>
      <c r="B49" s="2">
        <v>12</v>
      </c>
      <c r="C49" s="2">
        <v>12</v>
      </c>
      <c r="D49" s="2">
        <v>5</v>
      </c>
      <c r="E49" s="2">
        <v>12</v>
      </c>
      <c r="F49" s="2">
        <v>7</v>
      </c>
      <c r="G49" s="2">
        <v>8.5</v>
      </c>
      <c r="H49" s="2">
        <v>16</v>
      </c>
      <c r="J49" s="7">
        <f t="shared" si="0"/>
        <v>7.5</v>
      </c>
    </row>
    <row r="50" spans="1:10" ht="12.75">
      <c r="A50" s="2">
        <v>10</v>
      </c>
      <c r="B50" s="2">
        <v>3</v>
      </c>
      <c r="C50" s="2">
        <v>4</v>
      </c>
      <c r="D50" s="2">
        <v>3</v>
      </c>
      <c r="E50" s="2">
        <v>0</v>
      </c>
      <c r="F50" s="2">
        <v>0</v>
      </c>
      <c r="G50" s="2">
        <v>0</v>
      </c>
      <c r="H50" s="2">
        <v>0</v>
      </c>
      <c r="J50" s="7">
        <f t="shared" si="0"/>
        <v>1.0344827586206897</v>
      </c>
    </row>
    <row r="51" spans="1:10" ht="12.75">
      <c r="A51" s="2">
        <v>15</v>
      </c>
      <c r="B51" s="2">
        <v>3</v>
      </c>
      <c r="C51" s="2">
        <v>7</v>
      </c>
      <c r="D51" s="2">
        <v>5</v>
      </c>
      <c r="E51" s="2">
        <v>0</v>
      </c>
      <c r="F51" s="2">
        <v>0</v>
      </c>
      <c r="G51" s="2">
        <v>0</v>
      </c>
      <c r="H51" s="2">
        <v>0</v>
      </c>
      <c r="J51" s="7">
        <f t="shared" si="0"/>
        <v>1.5517241379310345</v>
      </c>
    </row>
    <row r="52" spans="1:10" ht="12.75">
      <c r="A52" s="2">
        <v>54</v>
      </c>
      <c r="B52" s="2">
        <v>12</v>
      </c>
      <c r="C52" s="2">
        <v>12</v>
      </c>
      <c r="D52" s="2">
        <v>3.5</v>
      </c>
      <c r="E52" s="2">
        <v>12</v>
      </c>
      <c r="F52" s="2">
        <v>6</v>
      </c>
      <c r="G52" s="2">
        <v>8.5</v>
      </c>
      <c r="H52" s="2">
        <v>0</v>
      </c>
      <c r="J52" s="7">
        <f t="shared" si="0"/>
        <v>5.586206896551724</v>
      </c>
    </row>
    <row r="53" spans="1:10" ht="12.75">
      <c r="A53" s="2">
        <v>7</v>
      </c>
      <c r="B53" s="2">
        <v>3</v>
      </c>
      <c r="C53" s="2">
        <v>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J53" s="7">
        <f t="shared" si="0"/>
        <v>0.7241379310344828</v>
      </c>
    </row>
    <row r="54" spans="1:10" ht="12.75">
      <c r="A54" s="2">
        <v>54</v>
      </c>
      <c r="B54" s="2">
        <v>0</v>
      </c>
      <c r="C54" s="2">
        <v>7</v>
      </c>
      <c r="D54" s="2">
        <v>3.5</v>
      </c>
      <c r="E54" s="2">
        <v>12</v>
      </c>
      <c r="F54" s="2">
        <v>7</v>
      </c>
      <c r="G54" s="2">
        <v>8.5</v>
      </c>
      <c r="H54" s="2">
        <v>16</v>
      </c>
      <c r="J54" s="7">
        <f t="shared" si="0"/>
        <v>5.586206896551724</v>
      </c>
    </row>
    <row r="55" spans="1:10" ht="12.75">
      <c r="A55" s="2">
        <v>23.5</v>
      </c>
      <c r="B55" s="2">
        <v>4</v>
      </c>
      <c r="C55" s="2">
        <v>0</v>
      </c>
      <c r="D55" s="2">
        <v>5</v>
      </c>
      <c r="E55" s="2">
        <v>12</v>
      </c>
      <c r="F55" s="2">
        <v>0</v>
      </c>
      <c r="G55" s="2">
        <v>2.5</v>
      </c>
      <c r="H55" s="2">
        <v>0</v>
      </c>
      <c r="J55" s="7">
        <f t="shared" si="0"/>
        <v>2.4310344827586206</v>
      </c>
    </row>
    <row r="56" spans="1:10" ht="12.75">
      <c r="A56" s="2">
        <v>48.5</v>
      </c>
      <c r="B56" s="2">
        <v>0</v>
      </c>
      <c r="C56" s="2">
        <v>0</v>
      </c>
      <c r="D56" s="2">
        <v>5</v>
      </c>
      <c r="E56" s="2">
        <v>12</v>
      </c>
      <c r="F56" s="2">
        <v>7</v>
      </c>
      <c r="G56" s="2">
        <v>8.5</v>
      </c>
      <c r="H56" s="2">
        <v>16</v>
      </c>
      <c r="J56" s="7">
        <f t="shared" si="0"/>
        <v>5.017241379310345</v>
      </c>
    </row>
    <row r="57" spans="1:10" ht="12.75">
      <c r="A57" s="2">
        <v>5</v>
      </c>
      <c r="B57" s="2">
        <v>0</v>
      </c>
      <c r="C57" s="2">
        <v>0</v>
      </c>
      <c r="D57" s="2">
        <v>5</v>
      </c>
      <c r="E57" s="2">
        <v>0</v>
      </c>
      <c r="F57" s="2">
        <v>0</v>
      </c>
      <c r="G57" s="2">
        <v>0</v>
      </c>
      <c r="H57" s="2">
        <v>0</v>
      </c>
      <c r="J57" s="7">
        <f t="shared" si="0"/>
        <v>0.5172413793103449</v>
      </c>
    </row>
    <row r="58" spans="1:10" ht="12.75">
      <c r="A58" s="2">
        <v>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J58" s="7">
        <f t="shared" si="0"/>
        <v>0</v>
      </c>
    </row>
    <row r="59" spans="1:10" ht="12.75">
      <c r="A59" s="2">
        <v>3</v>
      </c>
      <c r="B59" s="2">
        <v>0</v>
      </c>
      <c r="C59" s="2">
        <v>0</v>
      </c>
      <c r="D59" s="2">
        <v>3</v>
      </c>
      <c r="E59" s="2">
        <v>0</v>
      </c>
      <c r="F59" s="2">
        <v>0</v>
      </c>
      <c r="G59" s="2">
        <v>0</v>
      </c>
      <c r="H59" s="2">
        <v>0</v>
      </c>
      <c r="J59" s="7">
        <f t="shared" si="0"/>
        <v>0.3103448275862069</v>
      </c>
    </row>
    <row r="60" spans="1:10" ht="12.75">
      <c r="A60" s="2">
        <v>3</v>
      </c>
      <c r="B60" s="2">
        <v>0</v>
      </c>
      <c r="C60" s="2">
        <v>0</v>
      </c>
      <c r="D60" s="2">
        <v>3</v>
      </c>
      <c r="E60" s="2">
        <v>0</v>
      </c>
      <c r="F60" s="2">
        <v>0</v>
      </c>
      <c r="G60" s="2">
        <v>0</v>
      </c>
      <c r="H60" s="2">
        <v>0</v>
      </c>
      <c r="J60" s="7">
        <f t="shared" si="0"/>
        <v>0.3103448275862069</v>
      </c>
    </row>
    <row r="61" spans="1:10" ht="12.75">
      <c r="A61" s="2">
        <v>16.5</v>
      </c>
      <c r="B61" s="2">
        <v>9</v>
      </c>
      <c r="C61" s="2">
        <v>0</v>
      </c>
      <c r="D61" s="2">
        <v>5</v>
      </c>
      <c r="E61" s="2">
        <v>0</v>
      </c>
      <c r="F61" s="2">
        <v>0</v>
      </c>
      <c r="G61" s="2">
        <v>2.5</v>
      </c>
      <c r="H61" s="2">
        <v>0</v>
      </c>
      <c r="J61" s="7">
        <f t="shared" si="0"/>
        <v>1.706896551724138</v>
      </c>
    </row>
    <row r="62" spans="1:10" ht="12.75">
      <c r="A62" s="2">
        <v>32</v>
      </c>
      <c r="B62" s="2">
        <v>0</v>
      </c>
      <c r="C62" s="2">
        <v>0</v>
      </c>
      <c r="D62" s="2">
        <v>5</v>
      </c>
      <c r="E62" s="2">
        <v>12</v>
      </c>
      <c r="F62" s="2">
        <v>7</v>
      </c>
      <c r="G62" s="2">
        <v>8</v>
      </c>
      <c r="H62" s="2">
        <v>0</v>
      </c>
      <c r="J62" s="7">
        <f t="shared" si="0"/>
        <v>3.310344827586207</v>
      </c>
    </row>
    <row r="63" spans="1:10" ht="12.75">
      <c r="A63" s="2">
        <v>0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J63" s="7">
        <f t="shared" si="0"/>
        <v>0</v>
      </c>
    </row>
    <row r="64" spans="1:10" ht="12.75">
      <c r="A64" s="2">
        <v>37</v>
      </c>
      <c r="B64" s="2">
        <v>12</v>
      </c>
      <c r="C64" s="2">
        <v>0</v>
      </c>
      <c r="D64" s="2">
        <v>3.5</v>
      </c>
      <c r="E64" s="2">
        <v>8</v>
      </c>
      <c r="F64" s="2">
        <v>7</v>
      </c>
      <c r="G64" s="2">
        <v>2.5</v>
      </c>
      <c r="H64" s="2">
        <v>4</v>
      </c>
      <c r="J64" s="7">
        <f t="shared" si="0"/>
        <v>3.827586206896552</v>
      </c>
    </row>
    <row r="65" spans="1:10" ht="12.75">
      <c r="A65" s="2">
        <v>57</v>
      </c>
      <c r="B65" s="2">
        <v>9</v>
      </c>
      <c r="C65" s="2">
        <v>0</v>
      </c>
      <c r="D65" s="2">
        <v>5</v>
      </c>
      <c r="E65" s="2">
        <v>12</v>
      </c>
      <c r="F65" s="2">
        <v>7</v>
      </c>
      <c r="G65" s="2">
        <v>8.5</v>
      </c>
      <c r="H65" s="2">
        <v>15.5</v>
      </c>
      <c r="J65" s="7">
        <f t="shared" si="0"/>
        <v>5.8965517241379315</v>
      </c>
    </row>
    <row r="66" spans="1:10" ht="12.75">
      <c r="A66" s="2">
        <v>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J66" s="7">
        <f t="shared" si="0"/>
        <v>0</v>
      </c>
    </row>
    <row r="67" spans="1:10" ht="12.75">
      <c r="A67" s="2">
        <v>16</v>
      </c>
      <c r="B67" s="2">
        <v>4</v>
      </c>
      <c r="C67" s="2">
        <v>0</v>
      </c>
      <c r="D67" s="2">
        <v>12</v>
      </c>
      <c r="E67" s="2">
        <v>0</v>
      </c>
      <c r="F67" s="2">
        <v>0</v>
      </c>
      <c r="G67" s="2">
        <v>0</v>
      </c>
      <c r="H67" s="2">
        <v>0</v>
      </c>
      <c r="J67" s="7">
        <f aca="true" t="shared" si="1" ref="J67:J130">A67/72.5*7.5</f>
        <v>1.6551724137931034</v>
      </c>
    </row>
    <row r="68" spans="1:10" ht="12.75">
      <c r="A68" s="2">
        <v>5</v>
      </c>
      <c r="B68" s="2">
        <v>0</v>
      </c>
      <c r="C68" s="2">
        <v>0</v>
      </c>
      <c r="D68" s="2">
        <v>5</v>
      </c>
      <c r="E68" s="2">
        <v>0</v>
      </c>
      <c r="F68" s="2">
        <v>0</v>
      </c>
      <c r="G68" s="2">
        <v>0</v>
      </c>
      <c r="H68" s="2">
        <v>0</v>
      </c>
      <c r="J68" s="7">
        <f t="shared" si="1"/>
        <v>0.5172413793103449</v>
      </c>
    </row>
    <row r="69" spans="1:10" ht="12.75">
      <c r="A69" s="2">
        <v>17</v>
      </c>
      <c r="B69" s="2">
        <v>4</v>
      </c>
      <c r="C69" s="2">
        <v>8</v>
      </c>
      <c r="D69" s="2">
        <v>5</v>
      </c>
      <c r="E69" s="2">
        <v>0</v>
      </c>
      <c r="F69" s="2">
        <v>0</v>
      </c>
      <c r="G69" s="2">
        <v>0</v>
      </c>
      <c r="H69" s="2">
        <v>0</v>
      </c>
      <c r="J69" s="7">
        <f t="shared" si="1"/>
        <v>1.7586206896551724</v>
      </c>
    </row>
    <row r="70" spans="1:10" ht="12.75">
      <c r="A70" s="2">
        <v>48.5</v>
      </c>
      <c r="B70" s="2">
        <v>4</v>
      </c>
      <c r="C70" s="2">
        <v>4</v>
      </c>
      <c r="D70" s="2">
        <v>3</v>
      </c>
      <c r="E70" s="2">
        <v>10</v>
      </c>
      <c r="F70" s="2">
        <v>3.5</v>
      </c>
      <c r="G70" s="2">
        <v>8</v>
      </c>
      <c r="H70" s="2">
        <v>16</v>
      </c>
      <c r="J70" s="7">
        <f t="shared" si="1"/>
        <v>5.017241379310345</v>
      </c>
    </row>
    <row r="71" spans="1:10" ht="12.75">
      <c r="A71" s="2">
        <v>17.5</v>
      </c>
      <c r="B71" s="2">
        <v>0</v>
      </c>
      <c r="C71" s="2">
        <v>0</v>
      </c>
      <c r="D71" s="2">
        <v>3</v>
      </c>
      <c r="E71" s="2">
        <v>11</v>
      </c>
      <c r="F71" s="2">
        <v>3.5</v>
      </c>
      <c r="G71" s="2">
        <v>0</v>
      </c>
      <c r="H71" s="2">
        <v>0</v>
      </c>
      <c r="J71" s="7">
        <f t="shared" si="1"/>
        <v>1.810344827586207</v>
      </c>
    </row>
    <row r="72" spans="1:10" ht="12.75">
      <c r="A72" s="2">
        <v>42.5</v>
      </c>
      <c r="B72" s="2">
        <v>0</v>
      </c>
      <c r="C72" s="2">
        <v>4</v>
      </c>
      <c r="D72" s="2">
        <v>5</v>
      </c>
      <c r="E72" s="2">
        <v>12</v>
      </c>
      <c r="F72" s="2">
        <v>7</v>
      </c>
      <c r="G72" s="2">
        <v>2.5</v>
      </c>
      <c r="H72" s="2">
        <v>12</v>
      </c>
      <c r="J72" s="7">
        <f t="shared" si="1"/>
        <v>4.396551724137931</v>
      </c>
    </row>
    <row r="73" spans="1:10" ht="12.75">
      <c r="A73" s="2">
        <v>14</v>
      </c>
      <c r="B73" s="2">
        <v>9</v>
      </c>
      <c r="C73" s="2">
        <v>0</v>
      </c>
      <c r="D73" s="2">
        <v>5</v>
      </c>
      <c r="E73" s="2">
        <v>0</v>
      </c>
      <c r="F73" s="2">
        <v>0</v>
      </c>
      <c r="G73" s="2">
        <v>0</v>
      </c>
      <c r="H73" s="2">
        <v>0</v>
      </c>
      <c r="J73" s="7">
        <f t="shared" si="1"/>
        <v>1.4482758620689655</v>
      </c>
    </row>
    <row r="74" spans="1:10" ht="12.75">
      <c r="A74" s="2">
        <v>9</v>
      </c>
      <c r="B74" s="2">
        <v>4</v>
      </c>
      <c r="C74" s="2">
        <v>0</v>
      </c>
      <c r="D74" s="2">
        <v>5</v>
      </c>
      <c r="E74" s="2">
        <v>0</v>
      </c>
      <c r="F74" s="2">
        <v>0</v>
      </c>
      <c r="G74" s="2">
        <v>0</v>
      </c>
      <c r="H74" s="2">
        <v>0</v>
      </c>
      <c r="J74" s="7">
        <f t="shared" si="1"/>
        <v>0.9310344827586207</v>
      </c>
    </row>
    <row r="75" spans="1:10" ht="12.75">
      <c r="A75" s="2">
        <v>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J75" s="7">
        <f t="shared" si="1"/>
        <v>0</v>
      </c>
    </row>
    <row r="76" spans="1:10" ht="12.75">
      <c r="A76" s="2">
        <v>69</v>
      </c>
      <c r="B76" s="2">
        <v>9</v>
      </c>
      <c r="C76" s="2">
        <v>11.5</v>
      </c>
      <c r="D76" s="2">
        <v>5</v>
      </c>
      <c r="E76" s="2">
        <v>12</v>
      </c>
      <c r="F76" s="2">
        <v>7</v>
      </c>
      <c r="G76" s="2">
        <v>8.5</v>
      </c>
      <c r="H76" s="2">
        <v>16</v>
      </c>
      <c r="J76" s="7">
        <f t="shared" si="1"/>
        <v>7.137931034482759</v>
      </c>
    </row>
    <row r="77" spans="1:10" ht="12.75">
      <c r="A77" s="2">
        <v>4</v>
      </c>
      <c r="B77" s="2">
        <v>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J77" s="7">
        <f t="shared" si="1"/>
        <v>0.41379310344827586</v>
      </c>
    </row>
    <row r="78" spans="1:10" ht="12.75">
      <c r="A78" s="2">
        <v>24.5</v>
      </c>
      <c r="B78" s="2">
        <v>9</v>
      </c>
      <c r="C78" s="2">
        <v>12</v>
      </c>
      <c r="D78" s="2">
        <v>3.5</v>
      </c>
      <c r="E78" s="2">
        <v>0</v>
      </c>
      <c r="F78" s="2">
        <v>0</v>
      </c>
      <c r="G78" s="2">
        <v>0</v>
      </c>
      <c r="H78" s="2">
        <v>0</v>
      </c>
      <c r="J78" s="7">
        <f t="shared" si="1"/>
        <v>2.5344827586206895</v>
      </c>
    </row>
    <row r="79" spans="1:10" ht="12.75">
      <c r="A79" s="2">
        <v>13</v>
      </c>
      <c r="B79" s="2">
        <v>4</v>
      </c>
      <c r="C79" s="2">
        <v>4</v>
      </c>
      <c r="D79" s="2">
        <v>5</v>
      </c>
      <c r="E79" s="2">
        <v>0</v>
      </c>
      <c r="F79" s="2">
        <v>0</v>
      </c>
      <c r="G79" s="2">
        <v>0</v>
      </c>
      <c r="H79" s="2">
        <v>0</v>
      </c>
      <c r="J79" s="7">
        <f t="shared" si="1"/>
        <v>1.3448275862068966</v>
      </c>
    </row>
    <row r="80" spans="1:10" ht="12.75">
      <c r="A80" s="2">
        <v>60.5</v>
      </c>
      <c r="B80" s="2">
        <v>4</v>
      </c>
      <c r="C80" s="2">
        <v>8</v>
      </c>
      <c r="D80" s="2">
        <v>5</v>
      </c>
      <c r="E80" s="2">
        <v>12</v>
      </c>
      <c r="F80" s="2">
        <v>7</v>
      </c>
      <c r="G80" s="2">
        <v>8.5</v>
      </c>
      <c r="H80" s="2">
        <v>16</v>
      </c>
      <c r="J80" s="7">
        <f t="shared" si="1"/>
        <v>6.258620689655173</v>
      </c>
    </row>
    <row r="81" spans="1:10" ht="12.75">
      <c r="A81" s="2">
        <v>17</v>
      </c>
      <c r="B81" s="2">
        <v>4</v>
      </c>
      <c r="C81" s="2">
        <v>8</v>
      </c>
      <c r="D81" s="2">
        <v>5</v>
      </c>
      <c r="E81" s="2">
        <v>0</v>
      </c>
      <c r="F81" s="2">
        <v>0</v>
      </c>
      <c r="G81" s="2">
        <v>0</v>
      </c>
      <c r="H81" s="2">
        <v>0</v>
      </c>
      <c r="J81" s="7">
        <f t="shared" si="1"/>
        <v>1.7586206896551724</v>
      </c>
    </row>
    <row r="82" spans="1:10" ht="12.75">
      <c r="A82" s="2">
        <v>9</v>
      </c>
      <c r="B82" s="2">
        <v>4</v>
      </c>
      <c r="C82" s="2">
        <v>0</v>
      </c>
      <c r="D82" s="2">
        <v>5</v>
      </c>
      <c r="E82" s="2">
        <v>0</v>
      </c>
      <c r="F82" s="2">
        <v>0</v>
      </c>
      <c r="G82" s="2">
        <v>0</v>
      </c>
      <c r="H82" s="2">
        <v>0</v>
      </c>
      <c r="J82" s="7">
        <f t="shared" si="1"/>
        <v>0.9310344827586207</v>
      </c>
    </row>
    <row r="83" spans="1:10" ht="12.75">
      <c r="A83" s="2">
        <v>63</v>
      </c>
      <c r="B83" s="2">
        <v>9</v>
      </c>
      <c r="C83" s="2">
        <v>8</v>
      </c>
      <c r="D83" s="2">
        <v>5</v>
      </c>
      <c r="E83" s="2">
        <v>12</v>
      </c>
      <c r="F83" s="2">
        <v>7</v>
      </c>
      <c r="G83" s="2">
        <v>8.5</v>
      </c>
      <c r="H83" s="2">
        <v>13.5</v>
      </c>
      <c r="J83" s="7">
        <f t="shared" si="1"/>
        <v>6.517241379310344</v>
      </c>
    </row>
    <row r="84" spans="1:10" ht="12.75">
      <c r="A84" s="2">
        <v>20</v>
      </c>
      <c r="B84" s="2">
        <v>4</v>
      </c>
      <c r="C84" s="2">
        <v>0</v>
      </c>
      <c r="D84" s="2">
        <v>1.5</v>
      </c>
      <c r="E84" s="2">
        <v>12</v>
      </c>
      <c r="F84" s="2">
        <v>0</v>
      </c>
      <c r="G84" s="2">
        <v>2.5</v>
      </c>
      <c r="H84" s="2">
        <v>0</v>
      </c>
      <c r="J84" s="7">
        <f t="shared" si="1"/>
        <v>2.0689655172413794</v>
      </c>
    </row>
    <row r="85" spans="1:10" ht="12.75">
      <c r="A85" s="2">
        <v>25</v>
      </c>
      <c r="B85" s="2">
        <v>9</v>
      </c>
      <c r="C85" s="2">
        <v>2</v>
      </c>
      <c r="D85" s="2">
        <v>3.5</v>
      </c>
      <c r="E85" s="2">
        <v>8</v>
      </c>
      <c r="F85" s="2">
        <v>0</v>
      </c>
      <c r="G85" s="2">
        <v>2.5</v>
      </c>
      <c r="H85" s="2">
        <v>0</v>
      </c>
      <c r="J85" s="7">
        <f t="shared" si="1"/>
        <v>2.586206896551724</v>
      </c>
    </row>
    <row r="86" spans="1:10" ht="12.75">
      <c r="A86" s="2">
        <v>30</v>
      </c>
      <c r="B86" s="2">
        <v>9</v>
      </c>
      <c r="C86" s="2">
        <v>8</v>
      </c>
      <c r="D86" s="2">
        <v>3</v>
      </c>
      <c r="E86" s="2">
        <v>10</v>
      </c>
      <c r="F86" s="2">
        <v>0</v>
      </c>
      <c r="G86" s="2">
        <v>0</v>
      </c>
      <c r="H86" s="2">
        <v>0</v>
      </c>
      <c r="J86" s="7">
        <f t="shared" si="1"/>
        <v>3.103448275862069</v>
      </c>
    </row>
    <row r="87" spans="1:10" ht="12.75">
      <c r="A87" s="2">
        <v>5</v>
      </c>
      <c r="B87" s="2">
        <v>0</v>
      </c>
      <c r="C87" s="2">
        <v>0</v>
      </c>
      <c r="D87" s="2">
        <v>5</v>
      </c>
      <c r="E87" s="2">
        <v>0</v>
      </c>
      <c r="F87" s="2">
        <v>0</v>
      </c>
      <c r="G87" s="2">
        <v>0</v>
      </c>
      <c r="H87" s="2">
        <v>0</v>
      </c>
      <c r="J87" s="7">
        <f t="shared" si="1"/>
        <v>0.5172413793103449</v>
      </c>
    </row>
    <row r="88" spans="1:10" ht="12.75">
      <c r="A88" s="2">
        <v>27</v>
      </c>
      <c r="B88" s="2">
        <v>12</v>
      </c>
      <c r="C88" s="2">
        <v>12</v>
      </c>
      <c r="D88" s="2">
        <v>3</v>
      </c>
      <c r="E88" s="2">
        <v>0</v>
      </c>
      <c r="F88" s="2">
        <v>0</v>
      </c>
      <c r="G88" s="2">
        <v>0</v>
      </c>
      <c r="H88" s="2">
        <v>0</v>
      </c>
      <c r="J88" s="7">
        <f t="shared" si="1"/>
        <v>2.793103448275862</v>
      </c>
    </row>
    <row r="89" spans="1:10" ht="12.75">
      <c r="A89" s="2">
        <v>14</v>
      </c>
      <c r="B89" s="2">
        <v>9</v>
      </c>
      <c r="C89" s="2">
        <v>0</v>
      </c>
      <c r="D89" s="2">
        <v>5</v>
      </c>
      <c r="E89" s="2">
        <v>0</v>
      </c>
      <c r="F89" s="2">
        <v>0</v>
      </c>
      <c r="G89" s="2">
        <v>0</v>
      </c>
      <c r="H89" s="2">
        <v>0</v>
      </c>
      <c r="J89" s="7">
        <f t="shared" si="1"/>
        <v>1.4482758620689655</v>
      </c>
    </row>
    <row r="90" spans="1:10" ht="12.75">
      <c r="A90" s="2">
        <v>39.5</v>
      </c>
      <c r="B90" s="2">
        <v>7</v>
      </c>
      <c r="C90" s="2">
        <v>12</v>
      </c>
      <c r="D90" s="2">
        <v>5</v>
      </c>
      <c r="E90" s="2">
        <v>12</v>
      </c>
      <c r="F90" s="2">
        <v>3.5</v>
      </c>
      <c r="G90" s="2">
        <v>0</v>
      </c>
      <c r="H90" s="2">
        <v>0</v>
      </c>
      <c r="J90" s="7">
        <f t="shared" si="1"/>
        <v>4.086206896551724</v>
      </c>
    </row>
    <row r="91" spans="1:10" ht="12.75">
      <c r="A91" s="2">
        <v>2</v>
      </c>
      <c r="B91" s="2">
        <v>0</v>
      </c>
      <c r="C91" s="2">
        <v>0</v>
      </c>
      <c r="D91" s="2">
        <v>2</v>
      </c>
      <c r="E91" s="2">
        <v>0</v>
      </c>
      <c r="F91" s="2">
        <v>0</v>
      </c>
      <c r="G91" s="2">
        <v>0</v>
      </c>
      <c r="H91" s="2">
        <v>0</v>
      </c>
      <c r="J91" s="7">
        <f t="shared" si="1"/>
        <v>0.20689655172413793</v>
      </c>
    </row>
    <row r="92" spans="1:10" ht="12.75">
      <c r="A92" s="2">
        <v>5</v>
      </c>
      <c r="B92" s="2">
        <v>0</v>
      </c>
      <c r="C92" s="2">
        <v>0</v>
      </c>
      <c r="D92" s="2">
        <v>5</v>
      </c>
      <c r="E92" s="2">
        <v>0</v>
      </c>
      <c r="F92" s="2">
        <v>0</v>
      </c>
      <c r="G92" s="2">
        <v>0</v>
      </c>
      <c r="H92" s="2">
        <v>0</v>
      </c>
      <c r="J92" s="7">
        <f t="shared" si="1"/>
        <v>0.5172413793103449</v>
      </c>
    </row>
    <row r="93" spans="1:10" ht="12.75">
      <c r="A93" s="2">
        <v>65</v>
      </c>
      <c r="B93" s="2">
        <v>9</v>
      </c>
      <c r="C93" s="2">
        <v>8</v>
      </c>
      <c r="D93" s="2">
        <v>5</v>
      </c>
      <c r="E93" s="2">
        <v>12</v>
      </c>
      <c r="F93" s="2">
        <v>7</v>
      </c>
      <c r="G93" s="2">
        <v>8.5</v>
      </c>
      <c r="H93" s="2">
        <v>15.5</v>
      </c>
      <c r="J93" s="7">
        <f t="shared" si="1"/>
        <v>6.724137931034483</v>
      </c>
    </row>
    <row r="94" spans="1:10" ht="12.75">
      <c r="A94" s="2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J94" s="7">
        <f t="shared" si="1"/>
        <v>0</v>
      </c>
    </row>
    <row r="95" spans="1:10" ht="12.75">
      <c r="A95" s="2">
        <v>57.5</v>
      </c>
      <c r="B95" s="2">
        <v>9</v>
      </c>
      <c r="C95" s="2">
        <v>4</v>
      </c>
      <c r="D95" s="2">
        <v>5</v>
      </c>
      <c r="E95" s="2">
        <v>8</v>
      </c>
      <c r="F95" s="2">
        <v>7</v>
      </c>
      <c r="G95" s="2">
        <v>8.5</v>
      </c>
      <c r="H95" s="2">
        <v>16</v>
      </c>
      <c r="J95" s="7">
        <f t="shared" si="1"/>
        <v>5.948275862068966</v>
      </c>
    </row>
    <row r="96" spans="1:10" ht="12.75">
      <c r="A96" s="2">
        <v>41</v>
      </c>
      <c r="B96" s="2">
        <v>4</v>
      </c>
      <c r="C96" s="2">
        <v>0</v>
      </c>
      <c r="D96" s="2">
        <v>3</v>
      </c>
      <c r="E96" s="2">
        <v>5</v>
      </c>
      <c r="F96" s="2">
        <v>4.5</v>
      </c>
      <c r="G96" s="2">
        <v>8.5</v>
      </c>
      <c r="H96" s="2">
        <v>16</v>
      </c>
      <c r="J96" s="7">
        <f t="shared" si="1"/>
        <v>4.241379310344827</v>
      </c>
    </row>
    <row r="97" spans="1:10" ht="12.75">
      <c r="A97" s="2">
        <v>5</v>
      </c>
      <c r="B97" s="2">
        <v>0</v>
      </c>
      <c r="C97" s="2">
        <v>0</v>
      </c>
      <c r="D97" s="2">
        <v>5</v>
      </c>
      <c r="E97" s="2">
        <v>0</v>
      </c>
      <c r="F97" s="2">
        <v>0</v>
      </c>
      <c r="G97" s="2">
        <v>0</v>
      </c>
      <c r="H97" s="2">
        <v>0</v>
      </c>
      <c r="J97" s="7">
        <f t="shared" si="1"/>
        <v>0.5172413793103449</v>
      </c>
    </row>
    <row r="98" spans="1:10" ht="12.75">
      <c r="A98" s="2">
        <v>65.4</v>
      </c>
      <c r="B98" s="2">
        <v>9</v>
      </c>
      <c r="C98" s="2">
        <v>8</v>
      </c>
      <c r="D98" s="2">
        <v>4.9</v>
      </c>
      <c r="E98" s="2">
        <v>12</v>
      </c>
      <c r="F98" s="2">
        <v>7</v>
      </c>
      <c r="G98" s="2">
        <v>8.5</v>
      </c>
      <c r="H98" s="2">
        <v>16</v>
      </c>
      <c r="J98" s="7">
        <f t="shared" si="1"/>
        <v>6.765517241379311</v>
      </c>
    </row>
    <row r="99" spans="1:10" ht="12.75">
      <c r="A99" s="2">
        <v>7.5</v>
      </c>
      <c r="B99" s="2">
        <v>4</v>
      </c>
      <c r="C99" s="2">
        <v>0</v>
      </c>
      <c r="D99" s="2">
        <v>3.5</v>
      </c>
      <c r="E99" s="2">
        <v>0</v>
      </c>
      <c r="F99" s="2">
        <v>0</v>
      </c>
      <c r="G99" s="2">
        <v>0</v>
      </c>
      <c r="H99" s="2">
        <v>0</v>
      </c>
      <c r="J99" s="7">
        <f t="shared" si="1"/>
        <v>0.7758620689655172</v>
      </c>
    </row>
    <row r="100" spans="1:10" ht="12.75">
      <c r="A100" s="2">
        <v>24.5</v>
      </c>
      <c r="B100" s="2">
        <v>4</v>
      </c>
      <c r="C100" s="2">
        <v>0</v>
      </c>
      <c r="D100" s="2">
        <v>3.5</v>
      </c>
      <c r="E100" s="2">
        <v>10</v>
      </c>
      <c r="F100" s="2">
        <v>7</v>
      </c>
      <c r="G100" s="2">
        <v>0</v>
      </c>
      <c r="H100" s="2">
        <v>0</v>
      </c>
      <c r="J100" s="7">
        <f t="shared" si="1"/>
        <v>2.5344827586206895</v>
      </c>
    </row>
    <row r="101" spans="1:10" ht="12.75">
      <c r="A101" s="2">
        <v>25.9</v>
      </c>
      <c r="B101" s="2">
        <v>9</v>
      </c>
      <c r="C101" s="2">
        <v>12</v>
      </c>
      <c r="D101" s="2">
        <v>4.9</v>
      </c>
      <c r="E101" s="2">
        <v>0</v>
      </c>
      <c r="F101" s="2">
        <v>0</v>
      </c>
      <c r="G101" s="2">
        <v>0</v>
      </c>
      <c r="H101" s="2">
        <v>0</v>
      </c>
      <c r="J101" s="7">
        <f t="shared" si="1"/>
        <v>2.679310344827586</v>
      </c>
    </row>
    <row r="102" spans="1:10" ht="12.75">
      <c r="A102" s="2">
        <v>4.5</v>
      </c>
      <c r="B102" s="2">
        <v>0</v>
      </c>
      <c r="C102" s="2">
        <v>4.5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J102" s="7">
        <f t="shared" si="1"/>
        <v>0.46551724137931033</v>
      </c>
    </row>
    <row r="103" spans="1:10" ht="12.75">
      <c r="A103" s="2">
        <v>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J103" s="7">
        <f t="shared" si="1"/>
        <v>0</v>
      </c>
    </row>
    <row r="104" spans="1:10" ht="12.75">
      <c r="A104" s="2">
        <v>14</v>
      </c>
      <c r="B104" s="2">
        <v>9</v>
      </c>
      <c r="C104" s="2">
        <v>0</v>
      </c>
      <c r="D104" s="2">
        <v>5</v>
      </c>
      <c r="E104" s="2">
        <v>0</v>
      </c>
      <c r="F104" s="2">
        <v>0</v>
      </c>
      <c r="G104" s="2">
        <v>0</v>
      </c>
      <c r="H104" s="2">
        <v>0</v>
      </c>
      <c r="J104" s="7">
        <f t="shared" si="1"/>
        <v>1.4482758620689655</v>
      </c>
    </row>
    <row r="105" spans="1:10" ht="12.75">
      <c r="A105" s="2">
        <v>4</v>
      </c>
      <c r="B105" s="2">
        <v>4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J105" s="7">
        <f t="shared" si="1"/>
        <v>0.41379310344827586</v>
      </c>
    </row>
    <row r="106" spans="1:10" ht="12.75">
      <c r="A106" s="2">
        <v>72.5</v>
      </c>
      <c r="B106" s="2">
        <v>12</v>
      </c>
      <c r="C106" s="2">
        <v>12</v>
      </c>
      <c r="D106" s="2">
        <v>5</v>
      </c>
      <c r="E106" s="2">
        <v>12</v>
      </c>
      <c r="F106" s="2">
        <v>7</v>
      </c>
      <c r="G106" s="2">
        <v>8.5</v>
      </c>
      <c r="H106" s="2">
        <v>16</v>
      </c>
      <c r="J106" s="7">
        <f t="shared" si="1"/>
        <v>7.5</v>
      </c>
    </row>
    <row r="107" spans="1:10" ht="12.75">
      <c r="A107" s="2">
        <v>26</v>
      </c>
      <c r="B107" s="2">
        <v>12</v>
      </c>
      <c r="C107" s="2">
        <v>12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J107" s="7">
        <f t="shared" si="1"/>
        <v>2.689655172413793</v>
      </c>
    </row>
    <row r="108" spans="1:10" ht="12.75">
      <c r="A108" s="2">
        <v>5.5</v>
      </c>
      <c r="B108" s="2">
        <v>0</v>
      </c>
      <c r="C108" s="2">
        <v>0</v>
      </c>
      <c r="D108" s="2">
        <v>3</v>
      </c>
      <c r="E108" s="2">
        <v>0</v>
      </c>
      <c r="F108" s="2">
        <v>0</v>
      </c>
      <c r="G108" s="2">
        <v>2.5</v>
      </c>
      <c r="H108" s="2">
        <v>0</v>
      </c>
      <c r="J108" s="7">
        <f t="shared" si="1"/>
        <v>0.5689655172413793</v>
      </c>
    </row>
    <row r="109" spans="1:10" ht="12.75">
      <c r="A109" s="2">
        <v>45.5</v>
      </c>
      <c r="B109" s="2">
        <v>0</v>
      </c>
      <c r="C109" s="2">
        <v>0</v>
      </c>
      <c r="D109" s="2">
        <v>3</v>
      </c>
      <c r="E109" s="2">
        <v>12</v>
      </c>
      <c r="F109" s="2">
        <v>6</v>
      </c>
      <c r="G109" s="2">
        <v>8.5</v>
      </c>
      <c r="H109" s="2">
        <v>16</v>
      </c>
      <c r="J109" s="7">
        <f t="shared" si="1"/>
        <v>4.706896551724138</v>
      </c>
    </row>
    <row r="110" spans="1:10" ht="12.75">
      <c r="A110" s="2">
        <v>10</v>
      </c>
      <c r="B110" s="2">
        <v>7</v>
      </c>
      <c r="C110" s="2">
        <v>0</v>
      </c>
      <c r="D110" s="2">
        <v>3</v>
      </c>
      <c r="E110" s="2">
        <v>0</v>
      </c>
      <c r="F110" s="2">
        <v>0</v>
      </c>
      <c r="G110" s="2">
        <v>0</v>
      </c>
      <c r="H110" s="2">
        <v>0</v>
      </c>
      <c r="J110" s="7">
        <f t="shared" si="1"/>
        <v>1.0344827586206897</v>
      </c>
    </row>
    <row r="111" spans="1:10" ht="12.75">
      <c r="A111" s="2">
        <v>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J111" s="7">
        <f t="shared" si="1"/>
        <v>0</v>
      </c>
    </row>
    <row r="112" spans="1:10" ht="12.75">
      <c r="A112" s="2">
        <v>4</v>
      </c>
      <c r="B112" s="2">
        <v>4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J112" s="7">
        <f t="shared" si="1"/>
        <v>0.41379310344827586</v>
      </c>
    </row>
    <row r="113" spans="1:10" ht="12.75">
      <c r="A113" s="2">
        <v>24.5</v>
      </c>
      <c r="B113" s="2">
        <v>0</v>
      </c>
      <c r="C113" s="2">
        <v>0</v>
      </c>
      <c r="D113" s="2">
        <v>3</v>
      </c>
      <c r="E113" s="2">
        <v>12</v>
      </c>
      <c r="F113" s="2">
        <v>7</v>
      </c>
      <c r="G113" s="2">
        <v>2.5</v>
      </c>
      <c r="H113" s="2">
        <v>0</v>
      </c>
      <c r="J113" s="7">
        <f t="shared" si="1"/>
        <v>2.5344827586206895</v>
      </c>
    </row>
    <row r="114" spans="1:10" ht="12.75">
      <c r="A114" s="2">
        <v>5.5</v>
      </c>
      <c r="B114" s="2">
        <v>0</v>
      </c>
      <c r="C114" s="2">
        <v>0</v>
      </c>
      <c r="D114" s="2">
        <v>0</v>
      </c>
      <c r="E114" s="2">
        <v>2</v>
      </c>
      <c r="F114" s="2">
        <v>3.5</v>
      </c>
      <c r="G114" s="2">
        <v>0</v>
      </c>
      <c r="H114" s="2">
        <v>0</v>
      </c>
      <c r="J114" s="7">
        <f t="shared" si="1"/>
        <v>0.5689655172413793</v>
      </c>
    </row>
    <row r="115" spans="1:10" ht="12.75">
      <c r="A115" s="2">
        <v>32.5</v>
      </c>
      <c r="B115" s="2">
        <v>4</v>
      </c>
      <c r="C115" s="2">
        <v>4</v>
      </c>
      <c r="D115" s="2">
        <v>3</v>
      </c>
      <c r="E115" s="2">
        <v>12</v>
      </c>
      <c r="F115" s="2">
        <v>7</v>
      </c>
      <c r="G115" s="2">
        <v>2.5</v>
      </c>
      <c r="H115" s="2">
        <v>0</v>
      </c>
      <c r="J115" s="7">
        <f t="shared" si="1"/>
        <v>3.3620689655172415</v>
      </c>
    </row>
    <row r="116" spans="1:10" ht="12.75">
      <c r="A116" s="2">
        <v>49.5</v>
      </c>
      <c r="B116" s="2">
        <v>9</v>
      </c>
      <c r="C116" s="2">
        <v>8</v>
      </c>
      <c r="D116" s="2">
        <v>5</v>
      </c>
      <c r="E116" s="2">
        <v>12</v>
      </c>
      <c r="F116" s="2">
        <v>7</v>
      </c>
      <c r="G116" s="2">
        <v>2.5</v>
      </c>
      <c r="H116" s="2">
        <v>6</v>
      </c>
      <c r="J116" s="7">
        <f t="shared" si="1"/>
        <v>5.120689655172414</v>
      </c>
    </row>
    <row r="117" spans="1:10" ht="12.75">
      <c r="A117" s="2">
        <v>23.5</v>
      </c>
      <c r="B117" s="2">
        <v>12</v>
      </c>
      <c r="C117" s="2">
        <v>10</v>
      </c>
      <c r="D117" s="2">
        <v>1.5</v>
      </c>
      <c r="E117" s="2">
        <v>0</v>
      </c>
      <c r="F117" s="2">
        <v>0</v>
      </c>
      <c r="G117" s="2">
        <v>0</v>
      </c>
      <c r="H117" s="2">
        <v>0</v>
      </c>
      <c r="J117" s="7">
        <f t="shared" si="1"/>
        <v>2.4310344827586206</v>
      </c>
    </row>
    <row r="118" spans="1:10" ht="12.75">
      <c r="A118" s="2">
        <v>15</v>
      </c>
      <c r="B118" s="2">
        <v>7</v>
      </c>
      <c r="C118" s="2">
        <v>0</v>
      </c>
      <c r="D118" s="2">
        <v>8</v>
      </c>
      <c r="E118" s="2">
        <v>0</v>
      </c>
      <c r="F118" s="2">
        <v>0</v>
      </c>
      <c r="G118" s="2">
        <v>0</v>
      </c>
      <c r="H118" s="2">
        <v>0</v>
      </c>
      <c r="J118" s="7">
        <f t="shared" si="1"/>
        <v>1.5517241379310345</v>
      </c>
    </row>
    <row r="119" spans="1:10" ht="12.75">
      <c r="A119" s="2">
        <v>4.5</v>
      </c>
      <c r="B119" s="2">
        <v>0</v>
      </c>
      <c r="C119" s="2">
        <v>2</v>
      </c>
      <c r="D119" s="2">
        <v>0</v>
      </c>
      <c r="E119" s="2">
        <v>0</v>
      </c>
      <c r="F119" s="2">
        <v>0</v>
      </c>
      <c r="G119" s="2">
        <v>2.5</v>
      </c>
      <c r="H119" s="2">
        <v>0</v>
      </c>
      <c r="J119" s="7">
        <f t="shared" si="1"/>
        <v>0.46551724137931033</v>
      </c>
    </row>
    <row r="120" spans="1:10" ht="12.75">
      <c r="A120" s="2">
        <v>9</v>
      </c>
      <c r="B120" s="2">
        <v>0</v>
      </c>
      <c r="C120" s="2">
        <v>4</v>
      </c>
      <c r="D120" s="2">
        <v>5</v>
      </c>
      <c r="E120" s="2">
        <v>0</v>
      </c>
      <c r="F120" s="2">
        <v>0</v>
      </c>
      <c r="G120" s="2">
        <v>0</v>
      </c>
      <c r="H120" s="2">
        <v>0</v>
      </c>
      <c r="J120" s="7">
        <f t="shared" si="1"/>
        <v>0.9310344827586207</v>
      </c>
    </row>
    <row r="121" spans="1:10" ht="12.75">
      <c r="A121" s="2">
        <v>4.5</v>
      </c>
      <c r="B121" s="2">
        <v>3</v>
      </c>
      <c r="C121" s="2">
        <v>0</v>
      </c>
      <c r="D121" s="2">
        <v>1.5</v>
      </c>
      <c r="E121" s="2">
        <v>0</v>
      </c>
      <c r="F121" s="2">
        <v>0</v>
      </c>
      <c r="G121" s="2">
        <v>0</v>
      </c>
      <c r="H121" s="2">
        <v>0</v>
      </c>
      <c r="J121" s="7">
        <f t="shared" si="1"/>
        <v>0.46551724137931033</v>
      </c>
    </row>
    <row r="122" spans="1:10" ht="12.75">
      <c r="A122" s="2">
        <v>19</v>
      </c>
      <c r="B122" s="2">
        <v>4</v>
      </c>
      <c r="C122" s="2">
        <v>0</v>
      </c>
      <c r="D122" s="2">
        <v>5</v>
      </c>
      <c r="E122" s="2">
        <v>10</v>
      </c>
      <c r="F122" s="2">
        <v>0</v>
      </c>
      <c r="G122" s="2">
        <v>0</v>
      </c>
      <c r="H122" s="2">
        <v>0</v>
      </c>
      <c r="J122" s="7">
        <f t="shared" si="1"/>
        <v>1.9655172413793105</v>
      </c>
    </row>
    <row r="123" spans="1:10" ht="12.75">
      <c r="A123" s="2">
        <v>16</v>
      </c>
      <c r="B123" s="2">
        <v>7</v>
      </c>
      <c r="C123" s="2">
        <v>4</v>
      </c>
      <c r="D123" s="2">
        <v>5</v>
      </c>
      <c r="E123" s="2">
        <v>0</v>
      </c>
      <c r="F123" s="2">
        <v>0</v>
      </c>
      <c r="G123" s="2">
        <v>0</v>
      </c>
      <c r="H123" s="2">
        <v>0</v>
      </c>
      <c r="J123" s="7">
        <f t="shared" si="1"/>
        <v>1.6551724137931034</v>
      </c>
    </row>
    <row r="124" spans="1:10" ht="12.75">
      <c r="A124" s="2">
        <v>24.5</v>
      </c>
      <c r="B124" s="2">
        <v>0</v>
      </c>
      <c r="C124" s="2">
        <v>0</v>
      </c>
      <c r="D124" s="2">
        <v>5</v>
      </c>
      <c r="E124" s="2">
        <v>12</v>
      </c>
      <c r="F124" s="2">
        <v>5</v>
      </c>
      <c r="G124" s="2">
        <v>2.5</v>
      </c>
      <c r="H124" s="2">
        <v>0</v>
      </c>
      <c r="J124" s="7">
        <f t="shared" si="1"/>
        <v>2.5344827586206895</v>
      </c>
    </row>
    <row r="125" spans="1:10" ht="12.75">
      <c r="A125" s="2">
        <v>10.5</v>
      </c>
      <c r="B125" s="2">
        <v>0</v>
      </c>
      <c r="C125" s="2">
        <v>8</v>
      </c>
      <c r="D125" s="2">
        <v>2.5</v>
      </c>
      <c r="E125" s="2">
        <v>0</v>
      </c>
      <c r="F125" s="2">
        <v>0</v>
      </c>
      <c r="G125" s="2">
        <v>0</v>
      </c>
      <c r="H125" s="2">
        <v>0</v>
      </c>
      <c r="J125" s="7">
        <f t="shared" si="1"/>
        <v>1.0862068965517242</v>
      </c>
    </row>
    <row r="126" spans="1:10" ht="12.75">
      <c r="A126" s="2">
        <v>25.5</v>
      </c>
      <c r="B126" s="2">
        <v>0</v>
      </c>
      <c r="C126" s="2">
        <v>4</v>
      </c>
      <c r="D126" s="2">
        <v>3.5</v>
      </c>
      <c r="E126" s="2">
        <v>12</v>
      </c>
      <c r="F126" s="2">
        <v>3.5</v>
      </c>
      <c r="G126" s="2">
        <v>2.5</v>
      </c>
      <c r="H126" s="2">
        <v>0</v>
      </c>
      <c r="J126" s="7">
        <f t="shared" si="1"/>
        <v>2.6379310344827585</v>
      </c>
    </row>
    <row r="127" spans="1:10" ht="12.75">
      <c r="A127" s="2">
        <v>36.5</v>
      </c>
      <c r="B127" s="2">
        <v>7</v>
      </c>
      <c r="C127" s="2">
        <v>8</v>
      </c>
      <c r="D127" s="2">
        <v>3</v>
      </c>
      <c r="E127" s="2">
        <v>10</v>
      </c>
      <c r="F127" s="2">
        <v>6</v>
      </c>
      <c r="G127" s="2">
        <v>2.5</v>
      </c>
      <c r="H127" s="2">
        <v>0</v>
      </c>
      <c r="J127" s="7">
        <f t="shared" si="1"/>
        <v>3.7758620689655173</v>
      </c>
    </row>
    <row r="128" spans="1:10" ht="12.75">
      <c r="A128" s="2">
        <v>3</v>
      </c>
      <c r="B128" s="2">
        <v>3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J128" s="7">
        <f t="shared" si="1"/>
        <v>0.3103448275862069</v>
      </c>
    </row>
    <row r="129" spans="1:10" ht="12.75">
      <c r="A129" s="2">
        <v>5</v>
      </c>
      <c r="B129" s="2">
        <v>0</v>
      </c>
      <c r="C129" s="2">
        <v>0</v>
      </c>
      <c r="D129" s="2">
        <v>5</v>
      </c>
      <c r="E129" s="2">
        <v>0</v>
      </c>
      <c r="F129" s="2">
        <v>0</v>
      </c>
      <c r="G129" s="2">
        <v>0</v>
      </c>
      <c r="H129" s="2">
        <v>0</v>
      </c>
      <c r="J129" s="7">
        <f t="shared" si="1"/>
        <v>0.5172413793103449</v>
      </c>
    </row>
    <row r="130" spans="1:10" ht="12.75">
      <c r="A130" s="2">
        <v>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J130" s="7">
        <f t="shared" si="1"/>
        <v>0</v>
      </c>
    </row>
    <row r="131" spans="1:10" ht="12.75">
      <c r="A131" s="2">
        <v>10</v>
      </c>
      <c r="B131" s="2">
        <v>3</v>
      </c>
      <c r="C131" s="2">
        <v>0</v>
      </c>
      <c r="D131" s="2">
        <v>4.5</v>
      </c>
      <c r="E131" s="2">
        <v>0</v>
      </c>
      <c r="F131" s="2">
        <v>0</v>
      </c>
      <c r="G131" s="2">
        <v>2.5</v>
      </c>
      <c r="H131" s="2">
        <v>0</v>
      </c>
      <c r="J131" s="7">
        <f aca="true" t="shared" si="2" ref="J131:J194">A131/72.5*7.5</f>
        <v>1.0344827586206897</v>
      </c>
    </row>
    <row r="132" spans="1:10" ht="12.75">
      <c r="A132" s="2">
        <v>4</v>
      </c>
      <c r="B132" s="2">
        <v>4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J132" s="7">
        <f t="shared" si="2"/>
        <v>0.41379310344827586</v>
      </c>
    </row>
    <row r="133" spans="1:10" ht="12.75">
      <c r="A133" s="2">
        <v>15</v>
      </c>
      <c r="B133" s="2">
        <v>4</v>
      </c>
      <c r="C133" s="2">
        <v>8</v>
      </c>
      <c r="D133" s="2">
        <v>3</v>
      </c>
      <c r="E133" s="2">
        <v>0</v>
      </c>
      <c r="F133" s="2">
        <v>0</v>
      </c>
      <c r="G133" s="2">
        <v>0</v>
      </c>
      <c r="H133" s="2">
        <v>0</v>
      </c>
      <c r="J133" s="7">
        <f t="shared" si="2"/>
        <v>1.5517241379310345</v>
      </c>
    </row>
    <row r="134" spans="1:10" ht="12.75">
      <c r="A134" s="2">
        <v>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J134" s="7">
        <f t="shared" si="2"/>
        <v>0</v>
      </c>
    </row>
    <row r="135" spans="1:10" ht="12.75">
      <c r="A135" s="2">
        <v>8</v>
      </c>
      <c r="B135" s="2">
        <v>4</v>
      </c>
      <c r="C135" s="2">
        <v>4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J135" s="7">
        <f t="shared" si="2"/>
        <v>0.8275862068965517</v>
      </c>
    </row>
    <row r="136" spans="1:10" ht="12.75">
      <c r="A136" s="2">
        <v>21</v>
      </c>
      <c r="B136" s="2">
        <v>4</v>
      </c>
      <c r="C136" s="2">
        <v>0</v>
      </c>
      <c r="D136" s="2">
        <v>3</v>
      </c>
      <c r="E136" s="2">
        <v>8</v>
      </c>
      <c r="F136" s="2">
        <v>3.5</v>
      </c>
      <c r="G136" s="2">
        <v>2.5</v>
      </c>
      <c r="H136" s="2">
        <v>0</v>
      </c>
      <c r="J136" s="7">
        <f t="shared" si="2"/>
        <v>2.1724137931034484</v>
      </c>
    </row>
    <row r="137" spans="1:10" ht="12.75">
      <c r="A137" s="2">
        <v>4</v>
      </c>
      <c r="B137" s="2">
        <v>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J137" s="7">
        <f t="shared" si="2"/>
        <v>0.41379310344827586</v>
      </c>
    </row>
    <row r="138" spans="1:10" ht="12.75">
      <c r="A138" s="2">
        <v>6.5</v>
      </c>
      <c r="B138" s="2">
        <v>4</v>
      </c>
      <c r="C138" s="2">
        <v>0</v>
      </c>
      <c r="D138" s="2">
        <v>0</v>
      </c>
      <c r="E138" s="2">
        <v>0</v>
      </c>
      <c r="F138" s="2">
        <v>0</v>
      </c>
      <c r="G138" s="2">
        <v>2.5</v>
      </c>
      <c r="H138" s="2">
        <v>0</v>
      </c>
      <c r="J138" s="7">
        <f t="shared" si="2"/>
        <v>0.6724137931034483</v>
      </c>
    </row>
    <row r="139" spans="1:10" ht="12.75">
      <c r="A139" s="2">
        <v>1.5</v>
      </c>
      <c r="B139" s="2">
        <v>0</v>
      </c>
      <c r="C139" s="2">
        <v>0</v>
      </c>
      <c r="D139" s="2">
        <v>1.5</v>
      </c>
      <c r="E139" s="2">
        <v>0</v>
      </c>
      <c r="F139" s="2">
        <v>0</v>
      </c>
      <c r="G139" s="2">
        <v>0</v>
      </c>
      <c r="H139" s="2">
        <v>0</v>
      </c>
      <c r="J139" s="7">
        <f t="shared" si="2"/>
        <v>0.15517241379310345</v>
      </c>
    </row>
    <row r="140" spans="1:10" ht="12.75">
      <c r="A140" s="2">
        <v>8</v>
      </c>
      <c r="B140" s="2">
        <v>3</v>
      </c>
      <c r="C140" s="2">
        <v>0</v>
      </c>
      <c r="D140" s="2">
        <v>5</v>
      </c>
      <c r="E140" s="2">
        <v>0</v>
      </c>
      <c r="F140" s="2">
        <v>0</v>
      </c>
      <c r="G140" s="2">
        <v>0</v>
      </c>
      <c r="H140" s="2">
        <v>0</v>
      </c>
      <c r="J140" s="7">
        <f t="shared" si="2"/>
        <v>0.8275862068965517</v>
      </c>
    </row>
    <row r="141" spans="1:10" ht="12.75">
      <c r="A141" s="2">
        <v>4</v>
      </c>
      <c r="B141" s="2">
        <v>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J141" s="7">
        <f t="shared" si="2"/>
        <v>0.41379310344827586</v>
      </c>
    </row>
    <row r="142" spans="1:10" ht="12.75">
      <c r="A142" s="2">
        <v>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J142" s="7">
        <f t="shared" si="2"/>
        <v>0</v>
      </c>
    </row>
    <row r="143" spans="1:10" ht="12.75">
      <c r="A143" s="2">
        <v>17.5</v>
      </c>
      <c r="B143" s="2">
        <v>0</v>
      </c>
      <c r="C143" s="2">
        <v>0</v>
      </c>
      <c r="D143" s="2">
        <v>3</v>
      </c>
      <c r="E143" s="2">
        <v>11</v>
      </c>
      <c r="F143" s="2">
        <v>3.5</v>
      </c>
      <c r="G143" s="2">
        <v>0</v>
      </c>
      <c r="H143" s="2">
        <v>0</v>
      </c>
      <c r="J143" s="7">
        <f t="shared" si="2"/>
        <v>1.810344827586207</v>
      </c>
    </row>
    <row r="144" spans="1:10" ht="12.75">
      <c r="A144" s="2">
        <v>3</v>
      </c>
      <c r="B144" s="2">
        <v>0</v>
      </c>
      <c r="C144" s="2">
        <v>0</v>
      </c>
      <c r="D144" s="2">
        <v>3</v>
      </c>
      <c r="E144" s="2">
        <v>0</v>
      </c>
      <c r="F144" s="2">
        <v>0</v>
      </c>
      <c r="G144" s="2">
        <v>0</v>
      </c>
      <c r="H144" s="2">
        <v>0</v>
      </c>
      <c r="J144" s="7">
        <f t="shared" si="2"/>
        <v>0.3103448275862069</v>
      </c>
    </row>
    <row r="145" spans="1:10" ht="12.75">
      <c r="A145" s="2">
        <v>5</v>
      </c>
      <c r="B145" s="2">
        <v>3</v>
      </c>
      <c r="C145" s="2">
        <v>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J145" s="7">
        <f t="shared" si="2"/>
        <v>0.5172413793103449</v>
      </c>
    </row>
    <row r="146" spans="1:10" ht="12.75">
      <c r="A146" s="2">
        <v>69.5</v>
      </c>
      <c r="B146" s="2">
        <v>9</v>
      </c>
      <c r="C146" s="2">
        <v>12</v>
      </c>
      <c r="D146" s="2">
        <v>5</v>
      </c>
      <c r="E146" s="2">
        <v>12</v>
      </c>
      <c r="F146" s="2">
        <v>7</v>
      </c>
      <c r="G146" s="2">
        <v>8.5</v>
      </c>
      <c r="H146" s="2">
        <v>16</v>
      </c>
      <c r="J146" s="7">
        <f t="shared" si="2"/>
        <v>7.189655172413794</v>
      </c>
    </row>
    <row r="147" spans="1:10" ht="12.75">
      <c r="A147" s="2">
        <v>38.5</v>
      </c>
      <c r="B147" s="2">
        <v>9</v>
      </c>
      <c r="C147" s="2">
        <v>12</v>
      </c>
      <c r="D147" s="2">
        <v>5</v>
      </c>
      <c r="E147" s="2">
        <v>10</v>
      </c>
      <c r="F147" s="2">
        <v>0</v>
      </c>
      <c r="G147" s="2">
        <v>2.5</v>
      </c>
      <c r="H147" s="2">
        <v>0</v>
      </c>
      <c r="J147" s="7">
        <f t="shared" si="2"/>
        <v>3.982758620689655</v>
      </c>
    </row>
    <row r="148" spans="1:10" ht="12.75">
      <c r="A148" s="2">
        <v>1.5</v>
      </c>
      <c r="B148" s="2">
        <v>0</v>
      </c>
      <c r="C148" s="2">
        <v>0</v>
      </c>
      <c r="D148" s="2">
        <v>1.5</v>
      </c>
      <c r="E148" s="2">
        <v>0</v>
      </c>
      <c r="F148" s="2">
        <v>0</v>
      </c>
      <c r="G148" s="2">
        <v>0</v>
      </c>
      <c r="H148" s="2">
        <v>0</v>
      </c>
      <c r="J148" s="7">
        <f t="shared" si="2"/>
        <v>0.15517241379310345</v>
      </c>
    </row>
    <row r="149" spans="1:10" ht="12.75">
      <c r="A149" s="2">
        <v>3</v>
      </c>
      <c r="B149" s="2">
        <v>3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J149" s="7">
        <f t="shared" si="2"/>
        <v>0.3103448275862069</v>
      </c>
    </row>
    <row r="150" spans="1:10" ht="12.75">
      <c r="A150" s="2">
        <v>10.5</v>
      </c>
      <c r="B150" s="2">
        <v>4</v>
      </c>
      <c r="C150" s="2">
        <v>4</v>
      </c>
      <c r="D150" s="2">
        <v>0</v>
      </c>
      <c r="E150" s="2">
        <v>0</v>
      </c>
      <c r="F150" s="2">
        <v>0</v>
      </c>
      <c r="G150" s="2">
        <v>2.5</v>
      </c>
      <c r="H150" s="2">
        <v>0</v>
      </c>
      <c r="J150" s="7">
        <f t="shared" si="2"/>
        <v>1.0862068965517242</v>
      </c>
    </row>
    <row r="151" spans="1:10" ht="12.75">
      <c r="A151" s="2">
        <v>0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J151" s="7">
        <f t="shared" si="2"/>
        <v>0</v>
      </c>
    </row>
    <row r="152" spans="1:10" ht="12.75">
      <c r="A152" s="2">
        <v>49</v>
      </c>
      <c r="B152" s="2">
        <v>3</v>
      </c>
      <c r="C152" s="2">
        <v>4</v>
      </c>
      <c r="D152" s="2">
        <v>5</v>
      </c>
      <c r="E152" s="2">
        <v>12</v>
      </c>
      <c r="F152" s="2">
        <v>7</v>
      </c>
      <c r="G152" s="2">
        <v>8.5</v>
      </c>
      <c r="H152" s="2">
        <v>9.5</v>
      </c>
      <c r="J152" s="7">
        <f t="shared" si="2"/>
        <v>5.068965517241379</v>
      </c>
    </row>
    <row r="153" spans="1:10" ht="12.75">
      <c r="A153" s="2">
        <v>9</v>
      </c>
      <c r="B153" s="2">
        <v>6</v>
      </c>
      <c r="C153" s="2">
        <v>0</v>
      </c>
      <c r="D153" s="2">
        <v>3</v>
      </c>
      <c r="E153" s="2">
        <v>0</v>
      </c>
      <c r="F153" s="2">
        <v>0</v>
      </c>
      <c r="G153" s="2">
        <v>0</v>
      </c>
      <c r="H153" s="2">
        <v>0</v>
      </c>
      <c r="J153" s="7">
        <f t="shared" si="2"/>
        <v>0.9310344827586207</v>
      </c>
    </row>
    <row r="154" spans="1:10" ht="12.75">
      <c r="A154" s="2">
        <v>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J154" s="7">
        <f t="shared" si="2"/>
        <v>0</v>
      </c>
    </row>
    <row r="155" spans="1:10" ht="12.75">
      <c r="A155" s="2">
        <v>7</v>
      </c>
      <c r="B155" s="2">
        <v>4</v>
      </c>
      <c r="C155" s="2">
        <v>0</v>
      </c>
      <c r="D155" s="2">
        <v>3</v>
      </c>
      <c r="E155" s="2">
        <v>0</v>
      </c>
      <c r="F155" s="2">
        <v>0</v>
      </c>
      <c r="G155" s="2">
        <v>0</v>
      </c>
      <c r="H155" s="2">
        <v>0</v>
      </c>
      <c r="J155" s="7">
        <f t="shared" si="2"/>
        <v>0.7241379310344828</v>
      </c>
    </row>
    <row r="156" spans="1:10" ht="12.75">
      <c r="A156" s="2">
        <v>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J156" s="7">
        <f t="shared" si="2"/>
        <v>0</v>
      </c>
    </row>
    <row r="157" spans="1:10" ht="12.75">
      <c r="A157" s="2">
        <v>7</v>
      </c>
      <c r="B157" s="2">
        <v>7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J157" s="7">
        <f t="shared" si="2"/>
        <v>0.7241379310344828</v>
      </c>
    </row>
    <row r="158" spans="1:10" ht="12.75">
      <c r="A158" s="2">
        <v>18.5</v>
      </c>
      <c r="B158" s="2">
        <v>12</v>
      </c>
      <c r="C158" s="2">
        <v>0</v>
      </c>
      <c r="D158" s="2">
        <v>4.5</v>
      </c>
      <c r="E158" s="2">
        <v>2</v>
      </c>
      <c r="F158" s="2">
        <v>0</v>
      </c>
      <c r="G158" s="2">
        <v>0</v>
      </c>
      <c r="H158" s="2">
        <v>0</v>
      </c>
      <c r="J158" s="7">
        <f t="shared" si="2"/>
        <v>1.913793103448276</v>
      </c>
    </row>
    <row r="159" spans="1:10" ht="12.75">
      <c r="A159" s="2">
        <v>0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J159" s="7">
        <f t="shared" si="2"/>
        <v>0</v>
      </c>
    </row>
    <row r="160" spans="1:10" ht="12.75">
      <c r="A160" s="2">
        <v>4</v>
      </c>
      <c r="B160" s="2">
        <v>0</v>
      </c>
      <c r="C160" s="2">
        <v>0</v>
      </c>
      <c r="D160" s="2">
        <v>3</v>
      </c>
      <c r="E160" s="2">
        <v>0</v>
      </c>
      <c r="F160" s="2">
        <v>1</v>
      </c>
      <c r="G160" s="2">
        <v>0</v>
      </c>
      <c r="H160" s="2">
        <v>0</v>
      </c>
      <c r="J160" s="7">
        <f t="shared" si="2"/>
        <v>0.41379310344827586</v>
      </c>
    </row>
    <row r="161" spans="1:10" ht="12.75">
      <c r="A161" s="2">
        <v>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J161" s="7">
        <f t="shared" si="2"/>
        <v>0</v>
      </c>
    </row>
    <row r="162" spans="1:10" ht="12.75">
      <c r="A162" s="2">
        <v>13.5</v>
      </c>
      <c r="B162" s="2">
        <v>4</v>
      </c>
      <c r="C162" s="2">
        <v>8</v>
      </c>
      <c r="D162" s="2">
        <v>1.5</v>
      </c>
      <c r="E162" s="2">
        <v>0</v>
      </c>
      <c r="F162" s="2">
        <v>0</v>
      </c>
      <c r="G162" s="2">
        <v>0</v>
      </c>
      <c r="H162" s="2">
        <v>0</v>
      </c>
      <c r="J162" s="7">
        <f t="shared" si="2"/>
        <v>1.396551724137931</v>
      </c>
    </row>
    <row r="163" spans="1:10" ht="12.75">
      <c r="A163" s="2">
        <v>3</v>
      </c>
      <c r="B163" s="2">
        <v>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J163" s="7">
        <f t="shared" si="2"/>
        <v>0.3103448275862069</v>
      </c>
    </row>
    <row r="164" spans="1:10" ht="12.75">
      <c r="A164" s="2">
        <v>22</v>
      </c>
      <c r="B164" s="2">
        <v>9</v>
      </c>
      <c r="C164" s="2">
        <v>8</v>
      </c>
      <c r="D164" s="2">
        <v>5</v>
      </c>
      <c r="E164" s="2">
        <v>0</v>
      </c>
      <c r="F164" s="2">
        <v>0</v>
      </c>
      <c r="G164" s="2">
        <v>0</v>
      </c>
      <c r="H164" s="2">
        <v>0</v>
      </c>
      <c r="J164" s="7">
        <f t="shared" si="2"/>
        <v>2.2758620689655173</v>
      </c>
    </row>
    <row r="165" spans="1:10" ht="12.75">
      <c r="A165" s="2">
        <v>9</v>
      </c>
      <c r="B165" s="2">
        <v>9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J165" s="7">
        <f t="shared" si="2"/>
        <v>0.9310344827586207</v>
      </c>
    </row>
    <row r="166" spans="1:10" ht="12.75">
      <c r="A166" s="2">
        <v>18.5</v>
      </c>
      <c r="B166" s="2">
        <v>9</v>
      </c>
      <c r="C166" s="2">
        <v>8</v>
      </c>
      <c r="D166" s="2">
        <v>1.5</v>
      </c>
      <c r="E166" s="2">
        <v>0</v>
      </c>
      <c r="F166" s="2">
        <v>0</v>
      </c>
      <c r="G166" s="2">
        <v>0</v>
      </c>
      <c r="H166" s="2">
        <v>0</v>
      </c>
      <c r="J166" s="7">
        <f t="shared" si="2"/>
        <v>1.913793103448276</v>
      </c>
    </row>
    <row r="167" spans="1:10" ht="12.75">
      <c r="A167" s="2">
        <v>0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J167" s="7">
        <f t="shared" si="2"/>
        <v>0</v>
      </c>
    </row>
    <row r="168" spans="1:10" ht="12.75">
      <c r="A168" s="2">
        <v>47.5</v>
      </c>
      <c r="B168" s="2">
        <v>4</v>
      </c>
      <c r="C168" s="2">
        <v>0</v>
      </c>
      <c r="D168" s="2">
        <v>0</v>
      </c>
      <c r="E168" s="2">
        <v>12</v>
      </c>
      <c r="F168" s="2">
        <v>7</v>
      </c>
      <c r="G168" s="2">
        <v>8.5</v>
      </c>
      <c r="H168" s="2">
        <v>16</v>
      </c>
      <c r="J168" s="7">
        <f t="shared" si="2"/>
        <v>4.913793103448276</v>
      </c>
    </row>
    <row r="169" spans="1:10" ht="12.75">
      <c r="A169" s="2">
        <v>1.5</v>
      </c>
      <c r="B169" s="2">
        <v>0</v>
      </c>
      <c r="C169" s="2">
        <v>0</v>
      </c>
      <c r="D169" s="2">
        <v>1.5</v>
      </c>
      <c r="E169" s="2">
        <v>0</v>
      </c>
      <c r="F169" s="2">
        <v>0</v>
      </c>
      <c r="G169" s="2">
        <v>0</v>
      </c>
      <c r="H169" s="2">
        <v>0</v>
      </c>
      <c r="J169" s="7">
        <f t="shared" si="2"/>
        <v>0.15517241379310345</v>
      </c>
    </row>
    <row r="170" spans="1:10" ht="12.75">
      <c r="A170" s="2">
        <v>19</v>
      </c>
      <c r="B170" s="2">
        <v>3</v>
      </c>
      <c r="C170" s="2">
        <v>11</v>
      </c>
      <c r="D170" s="2">
        <v>5</v>
      </c>
      <c r="E170" s="2">
        <v>0</v>
      </c>
      <c r="F170" s="2">
        <v>0</v>
      </c>
      <c r="G170" s="2">
        <v>0</v>
      </c>
      <c r="H170" s="2">
        <v>0</v>
      </c>
      <c r="J170" s="7">
        <f t="shared" si="2"/>
        <v>1.9655172413793105</v>
      </c>
    </row>
    <row r="171" spans="1:10" ht="12.75">
      <c r="A171" s="2">
        <v>22.5</v>
      </c>
      <c r="B171" s="2">
        <v>4</v>
      </c>
      <c r="C171" s="2">
        <v>4</v>
      </c>
      <c r="D171" s="2">
        <v>3</v>
      </c>
      <c r="E171" s="2">
        <v>8</v>
      </c>
      <c r="F171" s="2">
        <v>3.5</v>
      </c>
      <c r="G171" s="2">
        <v>0</v>
      </c>
      <c r="H171" s="2">
        <v>0</v>
      </c>
      <c r="J171" s="7">
        <f t="shared" si="2"/>
        <v>2.3275862068965516</v>
      </c>
    </row>
    <row r="172" spans="1:10" ht="12.75">
      <c r="A172" s="2">
        <v>4</v>
      </c>
      <c r="B172" s="2">
        <v>4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J172" s="7">
        <f t="shared" si="2"/>
        <v>0.41379310344827586</v>
      </c>
    </row>
    <row r="173" spans="1:10" ht="12.75">
      <c r="A173" s="2">
        <v>20.5</v>
      </c>
      <c r="B173" s="2">
        <v>3</v>
      </c>
      <c r="C173" s="2">
        <v>0</v>
      </c>
      <c r="D173" s="2">
        <v>0</v>
      </c>
      <c r="E173" s="2">
        <v>8</v>
      </c>
      <c r="F173" s="2">
        <v>7</v>
      </c>
      <c r="G173" s="2">
        <v>2.5</v>
      </c>
      <c r="H173" s="2">
        <v>0</v>
      </c>
      <c r="J173" s="7">
        <f t="shared" si="2"/>
        <v>2.1206896551724137</v>
      </c>
    </row>
    <row r="174" spans="1:10" ht="12.75">
      <c r="A174" s="2">
        <v>10.5</v>
      </c>
      <c r="B174" s="2">
        <v>4</v>
      </c>
      <c r="C174" s="2">
        <v>4</v>
      </c>
      <c r="D174" s="2">
        <v>0</v>
      </c>
      <c r="E174" s="2">
        <v>0</v>
      </c>
      <c r="F174" s="2">
        <v>0</v>
      </c>
      <c r="G174" s="2">
        <v>2.5</v>
      </c>
      <c r="H174" s="2">
        <v>0</v>
      </c>
      <c r="J174" s="7">
        <f t="shared" si="2"/>
        <v>1.0862068965517242</v>
      </c>
    </row>
    <row r="175" spans="1:10" ht="12.75">
      <c r="A175" s="2">
        <v>3</v>
      </c>
      <c r="B175" s="2">
        <v>3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J175" s="7">
        <f t="shared" si="2"/>
        <v>0.3103448275862069</v>
      </c>
    </row>
    <row r="176" spans="1:10" ht="12.75">
      <c r="A176" s="2">
        <v>65.5</v>
      </c>
      <c r="B176" s="2">
        <v>9</v>
      </c>
      <c r="C176" s="2">
        <v>8</v>
      </c>
      <c r="D176" s="2">
        <v>5</v>
      </c>
      <c r="E176" s="2">
        <v>12</v>
      </c>
      <c r="F176" s="2">
        <v>7</v>
      </c>
      <c r="G176" s="2">
        <v>8.5</v>
      </c>
      <c r="H176" s="2">
        <v>16</v>
      </c>
      <c r="J176" s="7">
        <f t="shared" si="2"/>
        <v>6.775862068965518</v>
      </c>
    </row>
    <row r="177" spans="1:10" ht="12.75">
      <c r="A177" s="2">
        <v>8</v>
      </c>
      <c r="B177" s="2">
        <v>3</v>
      </c>
      <c r="C177" s="2">
        <v>2</v>
      </c>
      <c r="D177" s="2">
        <v>3</v>
      </c>
      <c r="E177" s="2">
        <v>0</v>
      </c>
      <c r="F177" s="2">
        <v>0</v>
      </c>
      <c r="G177" s="2">
        <v>0</v>
      </c>
      <c r="H177" s="2">
        <v>0</v>
      </c>
      <c r="J177" s="7">
        <f t="shared" si="2"/>
        <v>0.8275862068965517</v>
      </c>
    </row>
    <row r="178" spans="1:10" ht="12.75">
      <c r="A178" s="2">
        <v>5</v>
      </c>
      <c r="B178" s="2">
        <v>0</v>
      </c>
      <c r="C178" s="2">
        <v>0</v>
      </c>
      <c r="D178" s="2">
        <v>5</v>
      </c>
      <c r="E178" s="2">
        <v>0</v>
      </c>
      <c r="F178" s="2">
        <v>0</v>
      </c>
      <c r="G178" s="2">
        <v>0</v>
      </c>
      <c r="H178" s="2">
        <v>0</v>
      </c>
      <c r="J178" s="7">
        <f t="shared" si="2"/>
        <v>0.5172413793103449</v>
      </c>
    </row>
    <row r="179" spans="1:10" ht="12.75">
      <c r="A179" s="2">
        <v>3</v>
      </c>
      <c r="B179" s="2">
        <v>3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J179" s="7">
        <f t="shared" si="2"/>
        <v>0.3103448275862069</v>
      </c>
    </row>
    <row r="180" spans="1:10" ht="12.75">
      <c r="A180" s="2">
        <v>10</v>
      </c>
      <c r="B180" s="2">
        <v>0</v>
      </c>
      <c r="C180" s="2">
        <v>0</v>
      </c>
      <c r="D180" s="2">
        <v>3</v>
      </c>
      <c r="E180" s="2">
        <v>2</v>
      </c>
      <c r="F180" s="2">
        <v>0</v>
      </c>
      <c r="G180" s="2">
        <v>2.5</v>
      </c>
      <c r="H180" s="2">
        <v>2.5</v>
      </c>
      <c r="J180" s="7">
        <f t="shared" si="2"/>
        <v>1.0344827586206897</v>
      </c>
    </row>
    <row r="181" spans="1:10" ht="12.75">
      <c r="A181" s="2">
        <v>13</v>
      </c>
      <c r="B181" s="2">
        <v>4</v>
      </c>
      <c r="C181" s="2">
        <v>4</v>
      </c>
      <c r="D181" s="2">
        <v>5</v>
      </c>
      <c r="E181" s="2">
        <v>0</v>
      </c>
      <c r="F181" s="2">
        <v>0</v>
      </c>
      <c r="G181" s="2">
        <v>0</v>
      </c>
      <c r="H181" s="2">
        <v>0</v>
      </c>
      <c r="J181" s="7">
        <f t="shared" si="2"/>
        <v>1.3448275862068966</v>
      </c>
    </row>
    <row r="182" spans="1:10" ht="12.75">
      <c r="A182" s="2">
        <v>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J182" s="7">
        <f t="shared" si="2"/>
        <v>0</v>
      </c>
    </row>
    <row r="183" spans="1:10" ht="12.75">
      <c r="A183" s="2">
        <v>3</v>
      </c>
      <c r="B183" s="2">
        <v>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J183" s="7">
        <f t="shared" si="2"/>
        <v>0.3103448275862069</v>
      </c>
    </row>
    <row r="184" spans="1:10" ht="12.75">
      <c r="A184" s="2">
        <v>12.75</v>
      </c>
      <c r="B184" s="2">
        <v>0</v>
      </c>
      <c r="C184" s="2">
        <v>0</v>
      </c>
      <c r="D184" s="2">
        <v>3</v>
      </c>
      <c r="E184" s="2">
        <v>8</v>
      </c>
      <c r="F184" s="2">
        <v>1.75</v>
      </c>
      <c r="G184" s="2">
        <v>0</v>
      </c>
      <c r="H184" s="2">
        <v>0</v>
      </c>
      <c r="J184" s="7">
        <f t="shared" si="2"/>
        <v>1.3189655172413792</v>
      </c>
    </row>
    <row r="185" spans="1:10" ht="12.75">
      <c r="A185" s="2">
        <v>0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J185" s="7">
        <f t="shared" si="2"/>
        <v>0</v>
      </c>
    </row>
    <row r="186" spans="1:10" ht="12.75">
      <c r="A186" s="2">
        <v>30</v>
      </c>
      <c r="B186" s="2">
        <v>9</v>
      </c>
      <c r="C186" s="2">
        <v>8</v>
      </c>
      <c r="D186" s="2">
        <v>5</v>
      </c>
      <c r="E186" s="2">
        <v>8</v>
      </c>
      <c r="F186" s="2">
        <v>0</v>
      </c>
      <c r="G186" s="2">
        <v>0</v>
      </c>
      <c r="H186" s="2">
        <v>0</v>
      </c>
      <c r="J186" s="7">
        <f t="shared" si="2"/>
        <v>3.103448275862069</v>
      </c>
    </row>
    <row r="187" spans="1:10" ht="12.75">
      <c r="A187" s="2">
        <v>4</v>
      </c>
      <c r="B187" s="2">
        <v>4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J187" s="7">
        <f t="shared" si="2"/>
        <v>0.41379310344827586</v>
      </c>
    </row>
    <row r="188" spans="1:10" ht="12.75">
      <c r="A188" s="2">
        <v>9</v>
      </c>
      <c r="B188" s="2">
        <v>9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J188" s="7">
        <f t="shared" si="2"/>
        <v>0.9310344827586207</v>
      </c>
    </row>
    <row r="189" spans="1:10" ht="12.75">
      <c r="A189" s="2">
        <v>7</v>
      </c>
      <c r="B189" s="2">
        <v>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J189" s="7">
        <f t="shared" si="2"/>
        <v>0.7241379310344828</v>
      </c>
    </row>
    <row r="190" spans="1:10" ht="12.75">
      <c r="A190" s="2">
        <v>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J190" s="7">
        <f t="shared" si="2"/>
        <v>0</v>
      </c>
    </row>
    <row r="191" spans="1:10" ht="12.75">
      <c r="A191" s="2">
        <v>2.5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2.5</v>
      </c>
      <c r="H191" s="2">
        <v>0</v>
      </c>
      <c r="J191" s="7">
        <f t="shared" si="2"/>
        <v>0.25862068965517243</v>
      </c>
    </row>
    <row r="192" spans="1:10" ht="12.75">
      <c r="A192" s="2">
        <v>8</v>
      </c>
      <c r="B192" s="2">
        <v>3</v>
      </c>
      <c r="C192" s="2">
        <v>0</v>
      </c>
      <c r="D192" s="2">
        <v>5</v>
      </c>
      <c r="E192" s="2">
        <v>0</v>
      </c>
      <c r="F192" s="2">
        <v>0</v>
      </c>
      <c r="G192" s="2">
        <v>0</v>
      </c>
      <c r="H192" s="2">
        <v>0</v>
      </c>
      <c r="J192" s="7">
        <f t="shared" si="2"/>
        <v>0.8275862068965517</v>
      </c>
    </row>
    <row r="193" spans="1:10" ht="12.75">
      <c r="A193" s="2">
        <v>11</v>
      </c>
      <c r="B193" s="2">
        <v>7</v>
      </c>
      <c r="C193" s="2">
        <v>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J193" s="7">
        <f t="shared" si="2"/>
        <v>1.1379310344827587</v>
      </c>
    </row>
    <row r="194" spans="1:10" ht="12.75">
      <c r="A194" s="2">
        <v>5</v>
      </c>
      <c r="B194" s="2">
        <v>0</v>
      </c>
      <c r="C194" s="2">
        <v>0</v>
      </c>
      <c r="D194" s="2">
        <v>5</v>
      </c>
      <c r="E194" s="2">
        <v>0</v>
      </c>
      <c r="F194" s="2">
        <v>0</v>
      </c>
      <c r="G194" s="2">
        <v>0</v>
      </c>
      <c r="H194" s="2">
        <v>0</v>
      </c>
      <c r="J194" s="7">
        <f t="shared" si="2"/>
        <v>0.5172413793103449</v>
      </c>
    </row>
    <row r="195" spans="1:10" ht="12.75">
      <c r="A195" s="2">
        <v>7</v>
      </c>
      <c r="B195" s="2">
        <v>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J195" s="7">
        <f aca="true" t="shared" si="3" ref="J195:J257">A195/72.5*7.5</f>
        <v>0.7241379310344828</v>
      </c>
    </row>
    <row r="196" spans="1:10" ht="12.75">
      <c r="A196" s="2">
        <v>7</v>
      </c>
      <c r="B196" s="2">
        <v>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J196" s="7">
        <f t="shared" si="3"/>
        <v>0.7241379310344828</v>
      </c>
    </row>
    <row r="197" spans="1:10" ht="12.75">
      <c r="A197" s="2">
        <v>7</v>
      </c>
      <c r="B197" s="2">
        <v>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J197" s="7">
        <f t="shared" si="3"/>
        <v>0.7241379310344828</v>
      </c>
    </row>
    <row r="198" spans="1:10" ht="12.75">
      <c r="A198" s="2">
        <v>0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J198" s="7">
        <f t="shared" si="3"/>
        <v>0</v>
      </c>
    </row>
    <row r="199" spans="1:10" ht="12.75">
      <c r="A199" s="2">
        <v>3</v>
      </c>
      <c r="B199" s="2">
        <v>0</v>
      </c>
      <c r="C199" s="2">
        <v>0</v>
      </c>
      <c r="D199" s="2">
        <v>3</v>
      </c>
      <c r="E199" s="2">
        <v>0</v>
      </c>
      <c r="F199" s="2">
        <v>0</v>
      </c>
      <c r="G199" s="2">
        <v>0</v>
      </c>
      <c r="H199" s="2">
        <v>0</v>
      </c>
      <c r="J199" s="7">
        <f t="shared" si="3"/>
        <v>0.3103448275862069</v>
      </c>
    </row>
    <row r="200" spans="1:10" ht="12.75">
      <c r="A200" s="2">
        <v>3</v>
      </c>
      <c r="B200" s="2">
        <v>3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J200" s="7">
        <f t="shared" si="3"/>
        <v>0.3103448275862069</v>
      </c>
    </row>
    <row r="201" spans="1:10" ht="12.75">
      <c r="A201" s="2">
        <v>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J201" s="7">
        <f t="shared" si="3"/>
        <v>0</v>
      </c>
    </row>
    <row r="202" spans="1:10" ht="12.75">
      <c r="A202" s="2">
        <v>1.5</v>
      </c>
      <c r="B202" s="2">
        <v>0</v>
      </c>
      <c r="C202" s="2">
        <v>0</v>
      </c>
      <c r="D202" s="2">
        <v>1.5</v>
      </c>
      <c r="E202" s="2">
        <v>0</v>
      </c>
      <c r="F202" s="2">
        <v>0</v>
      </c>
      <c r="G202" s="2">
        <v>0</v>
      </c>
      <c r="H202" s="2">
        <v>0</v>
      </c>
      <c r="J202" s="7">
        <f t="shared" si="3"/>
        <v>0.15517241379310345</v>
      </c>
    </row>
    <row r="203" spans="1:10" ht="12.75">
      <c r="A203" s="2">
        <v>8</v>
      </c>
      <c r="B203" s="2">
        <v>4</v>
      </c>
      <c r="C203" s="2">
        <v>4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J203" s="7">
        <f t="shared" si="3"/>
        <v>0.8275862068965517</v>
      </c>
    </row>
    <row r="204" spans="1:10" ht="12.75">
      <c r="A204" s="2">
        <v>8</v>
      </c>
      <c r="B204" s="2">
        <v>4</v>
      </c>
      <c r="C204" s="2">
        <v>4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J204" s="7">
        <f t="shared" si="3"/>
        <v>0.8275862068965517</v>
      </c>
    </row>
    <row r="205" spans="1:10" ht="12.75">
      <c r="A205" s="2">
        <v>11.5</v>
      </c>
      <c r="B205" s="2">
        <v>4</v>
      </c>
      <c r="C205" s="2">
        <v>0</v>
      </c>
      <c r="D205" s="2">
        <v>5</v>
      </c>
      <c r="E205" s="2">
        <v>0</v>
      </c>
      <c r="F205" s="2">
        <v>0</v>
      </c>
      <c r="G205" s="2">
        <v>2.5</v>
      </c>
      <c r="H205" s="2">
        <v>0</v>
      </c>
      <c r="J205" s="7">
        <f t="shared" si="3"/>
        <v>1.1896551724137931</v>
      </c>
    </row>
    <row r="206" spans="1:10" ht="12.75">
      <c r="A206" s="2">
        <v>0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J206" s="7">
        <f t="shared" si="3"/>
        <v>0</v>
      </c>
    </row>
    <row r="207" spans="1:10" ht="12.75">
      <c r="A207" s="2">
        <v>29.5</v>
      </c>
      <c r="B207" s="2">
        <v>7</v>
      </c>
      <c r="C207" s="2">
        <v>0</v>
      </c>
      <c r="D207" s="2">
        <v>4.5</v>
      </c>
      <c r="E207" s="2">
        <v>12</v>
      </c>
      <c r="F207" s="2">
        <v>3.5</v>
      </c>
      <c r="G207" s="2">
        <v>2.5</v>
      </c>
      <c r="H207" s="2">
        <v>0</v>
      </c>
      <c r="J207" s="7">
        <f t="shared" si="3"/>
        <v>3.0517241379310343</v>
      </c>
    </row>
    <row r="208" spans="1:10" ht="12.75">
      <c r="A208" s="2">
        <v>3.5</v>
      </c>
      <c r="B208" s="2">
        <v>0</v>
      </c>
      <c r="C208" s="2">
        <v>0</v>
      </c>
      <c r="D208" s="2">
        <v>3.5</v>
      </c>
      <c r="E208" s="2">
        <v>0</v>
      </c>
      <c r="F208" s="2">
        <v>0</v>
      </c>
      <c r="G208" s="2">
        <v>0</v>
      </c>
      <c r="H208" s="2">
        <v>0</v>
      </c>
      <c r="J208" s="7">
        <f t="shared" si="3"/>
        <v>0.3620689655172414</v>
      </c>
    </row>
    <row r="209" spans="1:10" ht="12.75">
      <c r="A209" s="2">
        <v>10.5</v>
      </c>
      <c r="B209" s="2">
        <v>3</v>
      </c>
      <c r="C209" s="2">
        <v>0</v>
      </c>
      <c r="D209" s="2">
        <v>5</v>
      </c>
      <c r="E209" s="2">
        <v>0</v>
      </c>
      <c r="F209" s="2">
        <v>0</v>
      </c>
      <c r="G209" s="2">
        <v>2.5</v>
      </c>
      <c r="H209" s="2">
        <v>0</v>
      </c>
      <c r="J209" s="7">
        <f t="shared" si="3"/>
        <v>1.0862068965517242</v>
      </c>
    </row>
    <row r="210" spans="1:10" ht="12.75">
      <c r="A210" s="2">
        <v>0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J210" s="7">
        <f t="shared" si="3"/>
        <v>0</v>
      </c>
    </row>
    <row r="211" spans="1:10" ht="12.75">
      <c r="A211" s="2">
        <v>3.5</v>
      </c>
      <c r="B211" s="2">
        <v>0</v>
      </c>
      <c r="C211" s="2">
        <v>0</v>
      </c>
      <c r="D211" s="2">
        <v>3.5</v>
      </c>
      <c r="E211" s="2">
        <v>0</v>
      </c>
      <c r="F211" s="2">
        <v>0</v>
      </c>
      <c r="G211" s="2">
        <v>0</v>
      </c>
      <c r="H211" s="2">
        <v>0</v>
      </c>
      <c r="J211" s="7">
        <f t="shared" si="3"/>
        <v>0.3620689655172414</v>
      </c>
    </row>
    <row r="212" spans="1:10" ht="12.75">
      <c r="A212" s="2">
        <v>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J212" s="7">
        <f t="shared" si="3"/>
        <v>0</v>
      </c>
    </row>
    <row r="213" spans="1:10" ht="12.75">
      <c r="A213" s="2">
        <v>0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J213" s="7">
        <f t="shared" si="3"/>
        <v>0</v>
      </c>
    </row>
    <row r="214" spans="1:10" ht="12.75">
      <c r="A214" s="2">
        <v>0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J214" s="7">
        <f t="shared" si="3"/>
        <v>0</v>
      </c>
    </row>
    <row r="215" spans="1:10" ht="12.75">
      <c r="A215" s="2">
        <v>0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J215" s="7">
        <f t="shared" si="3"/>
        <v>0</v>
      </c>
    </row>
    <row r="216" spans="1:10" ht="12.75">
      <c r="A216" s="2">
        <v>7</v>
      </c>
      <c r="B216" s="2">
        <v>4</v>
      </c>
      <c r="C216" s="2">
        <v>0</v>
      </c>
      <c r="D216" s="2">
        <v>3</v>
      </c>
      <c r="E216" s="2">
        <v>0</v>
      </c>
      <c r="F216" s="2">
        <v>0</v>
      </c>
      <c r="G216" s="2">
        <v>0</v>
      </c>
      <c r="H216" s="2">
        <v>0</v>
      </c>
      <c r="J216" s="7">
        <f t="shared" si="3"/>
        <v>0.7241379310344828</v>
      </c>
    </row>
    <row r="217" spans="1:10" ht="12.75">
      <c r="A217" s="2">
        <v>5.5</v>
      </c>
      <c r="B217" s="2">
        <v>4</v>
      </c>
      <c r="C217" s="2">
        <v>0</v>
      </c>
      <c r="D217" s="2">
        <v>1.5</v>
      </c>
      <c r="E217" s="2">
        <v>0</v>
      </c>
      <c r="F217" s="2">
        <v>0</v>
      </c>
      <c r="G217" s="2">
        <v>0</v>
      </c>
      <c r="H217" s="2">
        <v>0</v>
      </c>
      <c r="J217" s="7">
        <f t="shared" si="3"/>
        <v>0.5689655172413793</v>
      </c>
    </row>
    <row r="218" spans="1:10" ht="12.75">
      <c r="A218" s="2">
        <v>1.5</v>
      </c>
      <c r="B218" s="2">
        <v>0</v>
      </c>
      <c r="C218" s="2">
        <v>0</v>
      </c>
      <c r="D218" s="2">
        <v>1.5</v>
      </c>
      <c r="E218" s="2">
        <v>0</v>
      </c>
      <c r="F218" s="2">
        <v>0</v>
      </c>
      <c r="G218" s="2">
        <v>0</v>
      </c>
      <c r="H218" s="2">
        <v>0</v>
      </c>
      <c r="J218" s="7">
        <f t="shared" si="3"/>
        <v>0.15517241379310345</v>
      </c>
    </row>
    <row r="219" spans="1:10" ht="12.75">
      <c r="A219" s="2">
        <v>3</v>
      </c>
      <c r="B219" s="2">
        <v>3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J219" s="7">
        <f t="shared" si="3"/>
        <v>0.3103448275862069</v>
      </c>
    </row>
    <row r="220" spans="1:10" ht="12.75">
      <c r="A220" s="2">
        <v>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J220" s="7">
        <f t="shared" si="3"/>
        <v>0</v>
      </c>
    </row>
    <row r="221" spans="1:10" ht="12.75">
      <c r="A221" s="2">
        <v>4</v>
      </c>
      <c r="B221" s="2">
        <v>4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J221" s="7">
        <f t="shared" si="3"/>
        <v>0.41379310344827586</v>
      </c>
    </row>
    <row r="222" spans="1:10" ht="12.75">
      <c r="A222" s="2">
        <v>9</v>
      </c>
      <c r="B222" s="2">
        <v>3</v>
      </c>
      <c r="C222" s="2">
        <v>0</v>
      </c>
      <c r="D222" s="2">
        <v>1.5</v>
      </c>
      <c r="E222" s="2">
        <v>0</v>
      </c>
      <c r="F222" s="2">
        <v>1</v>
      </c>
      <c r="G222" s="2">
        <v>2.5</v>
      </c>
      <c r="H222" s="2">
        <v>1</v>
      </c>
      <c r="J222" s="7">
        <f t="shared" si="3"/>
        <v>0.9310344827586207</v>
      </c>
    </row>
    <row r="223" spans="1:10" ht="12.75">
      <c r="A223" s="2">
        <v>4</v>
      </c>
      <c r="B223" s="2">
        <v>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J223" s="7">
        <f t="shared" si="3"/>
        <v>0.41379310344827586</v>
      </c>
    </row>
    <row r="224" spans="1:10" ht="12.75">
      <c r="A224" s="2">
        <v>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J224" s="7">
        <f t="shared" si="3"/>
        <v>0</v>
      </c>
    </row>
    <row r="225" spans="1:10" ht="12.75">
      <c r="A225" s="2">
        <v>8</v>
      </c>
      <c r="B225" s="2">
        <v>4</v>
      </c>
      <c r="C225" s="2">
        <v>4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J225" s="7">
        <f t="shared" si="3"/>
        <v>0.8275862068965517</v>
      </c>
    </row>
    <row r="226" spans="1:10" ht="12.75">
      <c r="A226" s="2">
        <v>7.5</v>
      </c>
      <c r="B226" s="2">
        <v>4</v>
      </c>
      <c r="C226" s="2">
        <v>0</v>
      </c>
      <c r="D226" s="2">
        <v>3.5</v>
      </c>
      <c r="E226" s="2">
        <v>0</v>
      </c>
      <c r="F226" s="2">
        <v>0</v>
      </c>
      <c r="G226" s="2">
        <v>0</v>
      </c>
      <c r="H226" s="2">
        <v>0</v>
      </c>
      <c r="J226" s="7">
        <f t="shared" si="3"/>
        <v>0.7758620689655172</v>
      </c>
    </row>
    <row r="227" spans="1:10" ht="12.75">
      <c r="A227" s="2">
        <v>3</v>
      </c>
      <c r="B227" s="2">
        <v>3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J227" s="7">
        <f t="shared" si="3"/>
        <v>0.3103448275862069</v>
      </c>
    </row>
    <row r="228" spans="1:10" ht="12.75">
      <c r="A228" s="2">
        <v>0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J228" s="7">
        <f t="shared" si="3"/>
        <v>0</v>
      </c>
    </row>
    <row r="229" spans="1:10" ht="12.75">
      <c r="A229" s="2">
        <v>0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J229" s="7">
        <f t="shared" si="3"/>
        <v>0</v>
      </c>
    </row>
    <row r="230" spans="1:10" ht="12.75">
      <c r="A230" s="2">
        <v>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J230" s="7">
        <f t="shared" si="3"/>
        <v>0</v>
      </c>
    </row>
    <row r="231" spans="1:10" ht="12.75">
      <c r="A231" s="2">
        <v>5.5</v>
      </c>
      <c r="B231" s="2">
        <v>0</v>
      </c>
      <c r="C231" s="2">
        <v>0</v>
      </c>
      <c r="D231" s="2">
        <v>3</v>
      </c>
      <c r="E231" s="2">
        <v>0</v>
      </c>
      <c r="F231" s="2">
        <v>0</v>
      </c>
      <c r="G231" s="2">
        <v>2.5</v>
      </c>
      <c r="H231" s="2">
        <v>0</v>
      </c>
      <c r="J231" s="7">
        <f t="shared" si="3"/>
        <v>0.5689655172413793</v>
      </c>
    </row>
    <row r="232" spans="1:10" ht="12.75">
      <c r="A232" s="2">
        <v>10.5</v>
      </c>
      <c r="B232" s="2">
        <v>0</v>
      </c>
      <c r="C232" s="2">
        <v>0</v>
      </c>
      <c r="D232" s="2">
        <v>0</v>
      </c>
      <c r="E232" s="2">
        <v>8</v>
      </c>
      <c r="F232" s="2">
        <v>0</v>
      </c>
      <c r="G232" s="2">
        <v>2.5</v>
      </c>
      <c r="H232" s="2">
        <v>0</v>
      </c>
      <c r="J232" s="7">
        <f t="shared" si="3"/>
        <v>1.0862068965517242</v>
      </c>
    </row>
    <row r="233" spans="1:10" ht="12.75">
      <c r="A233" s="2">
        <v>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J233" s="7">
        <f t="shared" si="3"/>
        <v>0</v>
      </c>
    </row>
    <row r="234" spans="1:10" ht="12.75">
      <c r="A234" s="2">
        <v>0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J234" s="7">
        <f t="shared" si="3"/>
        <v>0</v>
      </c>
    </row>
    <row r="235" spans="1:10" ht="12.75">
      <c r="A235" s="2">
        <v>9.5</v>
      </c>
      <c r="B235" s="2">
        <v>4</v>
      </c>
      <c r="C235" s="2">
        <v>4</v>
      </c>
      <c r="D235" s="2">
        <v>1.5</v>
      </c>
      <c r="E235" s="2">
        <v>0</v>
      </c>
      <c r="F235" s="2">
        <v>0</v>
      </c>
      <c r="G235" s="2">
        <v>0</v>
      </c>
      <c r="H235" s="2">
        <v>0</v>
      </c>
      <c r="J235" s="7">
        <f t="shared" si="3"/>
        <v>0.9827586206896552</v>
      </c>
    </row>
    <row r="236" spans="1:10" ht="12.75">
      <c r="A236" s="2">
        <v>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J236" s="7">
        <f t="shared" si="3"/>
        <v>0</v>
      </c>
    </row>
    <row r="237" spans="1:10" ht="12.75">
      <c r="A237" s="2">
        <v>0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J237" s="7">
        <f t="shared" si="3"/>
        <v>0</v>
      </c>
    </row>
    <row r="238" spans="1:10" ht="12.75">
      <c r="A238" s="2">
        <v>0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J238" s="7">
        <f t="shared" si="3"/>
        <v>0</v>
      </c>
    </row>
    <row r="239" spans="1:10" ht="12.75">
      <c r="A239" s="2">
        <v>0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J239" s="7">
        <f t="shared" si="3"/>
        <v>0</v>
      </c>
    </row>
    <row r="240" spans="1:10" ht="12.75">
      <c r="A240" s="2">
        <v>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J240" s="7">
        <f t="shared" si="3"/>
        <v>0</v>
      </c>
    </row>
    <row r="241" spans="1:10" ht="12.75">
      <c r="A241" s="2">
        <v>7</v>
      </c>
      <c r="B241" s="2">
        <v>4</v>
      </c>
      <c r="C241" s="2">
        <v>0</v>
      </c>
      <c r="D241" s="2">
        <v>3</v>
      </c>
      <c r="E241" s="2">
        <v>0</v>
      </c>
      <c r="F241" s="2">
        <v>0</v>
      </c>
      <c r="G241" s="2">
        <v>0</v>
      </c>
      <c r="H241" s="2">
        <v>0</v>
      </c>
      <c r="J241" s="7">
        <f t="shared" si="3"/>
        <v>0.7241379310344828</v>
      </c>
    </row>
    <row r="242" spans="1:10" ht="12.75">
      <c r="A242" s="2">
        <v>4</v>
      </c>
      <c r="B242" s="2">
        <v>4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J242" s="7">
        <f t="shared" si="3"/>
        <v>0.41379310344827586</v>
      </c>
    </row>
    <row r="243" spans="1:10" ht="12.75">
      <c r="A243" s="2">
        <v>0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J243" s="7">
        <f t="shared" si="3"/>
        <v>0</v>
      </c>
    </row>
    <row r="244" spans="1:10" ht="12.75">
      <c r="A244" s="2">
        <v>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J244" s="7">
        <f t="shared" si="3"/>
        <v>0</v>
      </c>
    </row>
    <row r="245" spans="1:10" ht="12.75">
      <c r="A245" s="2">
        <v>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J245" s="7">
        <f t="shared" si="3"/>
        <v>0</v>
      </c>
    </row>
    <row r="246" spans="1:10" ht="12.75">
      <c r="A246" s="2">
        <v>3</v>
      </c>
      <c r="B246" s="2">
        <v>3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J246" s="7">
        <f t="shared" si="3"/>
        <v>0.3103448275862069</v>
      </c>
    </row>
    <row r="247" spans="1:10" ht="12.75">
      <c r="A247" s="2">
        <v>0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J247" s="7">
        <f t="shared" si="3"/>
        <v>0</v>
      </c>
    </row>
    <row r="248" spans="1:10" ht="12.75">
      <c r="A248" s="2">
        <v>3</v>
      </c>
      <c r="B248" s="2">
        <v>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J248" s="7">
        <f t="shared" si="3"/>
        <v>0.3103448275862069</v>
      </c>
    </row>
    <row r="249" spans="1:10" ht="12.75">
      <c r="A249" s="2">
        <v>4</v>
      </c>
      <c r="B249" s="2">
        <v>4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J249" s="7">
        <f t="shared" si="3"/>
        <v>0.41379310344827586</v>
      </c>
    </row>
    <row r="250" spans="1:10" ht="12.75">
      <c r="A250" s="2">
        <v>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J250" s="7">
        <f t="shared" si="3"/>
        <v>0</v>
      </c>
    </row>
    <row r="251" spans="1:10" ht="12.75">
      <c r="A251" s="2">
        <v>3</v>
      </c>
      <c r="B251" s="2">
        <v>3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J251" s="7">
        <f t="shared" si="3"/>
        <v>0.3103448275862069</v>
      </c>
    </row>
    <row r="252" spans="1:10" ht="12.75">
      <c r="A252" s="2">
        <v>0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J252" s="7">
        <f t="shared" si="3"/>
        <v>0</v>
      </c>
    </row>
    <row r="253" spans="1:10" ht="12.75">
      <c r="A253" s="2">
        <v>4</v>
      </c>
      <c r="B253" s="2">
        <v>4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J253" s="7">
        <f t="shared" si="3"/>
        <v>0.41379310344827586</v>
      </c>
    </row>
    <row r="254" spans="1:10" ht="12.75">
      <c r="A254" s="2">
        <v>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J254" s="7">
        <f t="shared" si="3"/>
        <v>0</v>
      </c>
    </row>
    <row r="255" spans="1:10" ht="12.75">
      <c r="A255" s="2">
        <v>0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J255" s="7">
        <f t="shared" si="3"/>
        <v>0</v>
      </c>
    </row>
    <row r="256" spans="1:10" ht="12.75">
      <c r="A256" s="2">
        <v>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J256" s="7">
        <f t="shared" si="3"/>
        <v>0</v>
      </c>
    </row>
    <row r="257" spans="1:10" ht="12.75">
      <c r="A257" s="2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J257" s="7">
        <f t="shared" si="3"/>
        <v>0</v>
      </c>
    </row>
    <row r="259" spans="1:9" ht="12.75">
      <c r="A259" s="8">
        <f>AVERAGE(A2:A257)</f>
        <v>17.83359375</v>
      </c>
      <c r="B259" s="8">
        <f aca="true" t="shared" si="4" ref="B259:H259">AVERAGE(B2:B257)</f>
        <v>3.5078125</v>
      </c>
      <c r="C259" s="8">
        <f t="shared" si="4"/>
        <v>2.646484375</v>
      </c>
      <c r="D259" s="8">
        <f t="shared" si="4"/>
        <v>2.4658203125</v>
      </c>
      <c r="E259" s="8">
        <f t="shared" si="4"/>
        <v>3.193359375</v>
      </c>
      <c r="F259" s="8">
        <f t="shared" si="4"/>
        <v>1.5791015625</v>
      </c>
      <c r="G259" s="8">
        <f t="shared" si="4"/>
        <v>1.855078125</v>
      </c>
      <c r="H259" s="8">
        <f t="shared" si="4"/>
        <v>2.5859375</v>
      </c>
      <c r="I259" s="8"/>
    </row>
    <row r="260" spans="1:8" ht="12.75">
      <c r="A260" s="8">
        <f>A259/72.5*100</f>
        <v>24.598060344827584</v>
      </c>
      <c r="B260" s="8">
        <f>B259/12*100</f>
        <v>29.231770833333332</v>
      </c>
      <c r="C260" s="8">
        <f>C259/12*100</f>
        <v>22.054036458333336</v>
      </c>
      <c r="D260" s="8">
        <f>D259/5*100</f>
        <v>49.31640625</v>
      </c>
      <c r="E260" s="8">
        <f>E259/12*100</f>
        <v>26.611328125</v>
      </c>
      <c r="F260" s="8">
        <f>F259/7*100</f>
        <v>22.55859375</v>
      </c>
      <c r="G260" s="8">
        <f>G259/8.5*100</f>
        <v>21.824448529411764</v>
      </c>
      <c r="H260" s="8">
        <f>H259/16*100</f>
        <v>16.162109375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225">
      <selection activeCell="A260" sqref="A260"/>
    </sheetView>
  </sheetViews>
  <sheetFormatPr defaultColWidth="9.00390625" defaultRowHeight="12.75"/>
  <sheetData>
    <row r="1" spans="1:9" ht="12.75">
      <c r="A1" s="3" t="s">
        <v>59</v>
      </c>
      <c r="B1" s="3" t="s">
        <v>386</v>
      </c>
      <c r="C1" s="3" t="s">
        <v>387</v>
      </c>
      <c r="D1" s="3" t="s">
        <v>388</v>
      </c>
      <c r="E1" s="3" t="s">
        <v>389</v>
      </c>
      <c r="F1" s="3" t="s">
        <v>390</v>
      </c>
      <c r="G1" s="3" t="s">
        <v>391</v>
      </c>
      <c r="H1" s="3" t="s">
        <v>392</v>
      </c>
      <c r="I1" s="3" t="s">
        <v>393</v>
      </c>
    </row>
    <row r="2" spans="1:15" ht="12.75">
      <c r="A2" s="2">
        <v>36</v>
      </c>
      <c r="B2" s="2">
        <v>2</v>
      </c>
      <c r="C2" s="2">
        <v>9</v>
      </c>
      <c r="D2" s="2">
        <v>2</v>
      </c>
      <c r="E2" s="2">
        <v>2</v>
      </c>
      <c r="F2" s="2">
        <v>3</v>
      </c>
      <c r="G2" s="2">
        <v>10</v>
      </c>
      <c r="H2" s="2">
        <v>5</v>
      </c>
      <c r="I2" s="2">
        <v>3</v>
      </c>
      <c r="K2" s="7">
        <f>A2/37*7</f>
        <v>6.810810810810811</v>
      </c>
      <c r="M2" s="5">
        <f>0</f>
        <v>0</v>
      </c>
      <c r="N2" s="5">
        <v>0</v>
      </c>
      <c r="O2" s="6">
        <f>COUNTIF(K2:K257,"=0")</f>
        <v>9</v>
      </c>
    </row>
    <row r="3" spans="1:15" ht="12.75">
      <c r="A3" s="2">
        <v>27</v>
      </c>
      <c r="B3" s="2">
        <v>3</v>
      </c>
      <c r="C3" s="2">
        <v>9</v>
      </c>
      <c r="D3" s="2">
        <v>2</v>
      </c>
      <c r="E3" s="2">
        <v>2</v>
      </c>
      <c r="F3" s="2">
        <v>3</v>
      </c>
      <c r="G3" s="2">
        <v>0</v>
      </c>
      <c r="H3" s="2">
        <v>5</v>
      </c>
      <c r="I3" s="2">
        <v>3</v>
      </c>
      <c r="K3" s="7">
        <f aca="true" t="shared" si="0" ref="K3:K66">A3/37*7</f>
        <v>5.108108108108108</v>
      </c>
      <c r="M3" s="5" t="s">
        <v>409</v>
      </c>
      <c r="N3" s="5">
        <v>0.5</v>
      </c>
      <c r="O3" s="6">
        <f>COUNTIF(K2:K257,"&gt;0")-COUNTIF(K2:K257,"&gt;0,5")</f>
        <v>4</v>
      </c>
    </row>
    <row r="4" spans="1:15" ht="12.75">
      <c r="A4" s="2">
        <v>27</v>
      </c>
      <c r="B4" s="2">
        <v>3</v>
      </c>
      <c r="C4" s="2">
        <v>9</v>
      </c>
      <c r="D4" s="2">
        <v>2</v>
      </c>
      <c r="E4" s="2">
        <v>2</v>
      </c>
      <c r="F4" s="2">
        <v>3</v>
      </c>
      <c r="G4" s="2">
        <v>0</v>
      </c>
      <c r="H4" s="2">
        <v>5</v>
      </c>
      <c r="I4" s="2">
        <v>3</v>
      </c>
      <c r="K4" s="7">
        <f t="shared" si="0"/>
        <v>5.108108108108108</v>
      </c>
      <c r="M4" s="5" t="s">
        <v>410</v>
      </c>
      <c r="N4" s="5">
        <v>1</v>
      </c>
      <c r="O4" s="6">
        <f>COUNTIF(K2:K257,"&gt;0,5")-COUNTIF(K2:K257,"&gt;1")</f>
        <v>9</v>
      </c>
    </row>
    <row r="5" spans="1:15" ht="12.75">
      <c r="A5" s="2">
        <v>31</v>
      </c>
      <c r="B5" s="2">
        <v>3</v>
      </c>
      <c r="C5" s="2">
        <v>7</v>
      </c>
      <c r="D5" s="2">
        <v>2</v>
      </c>
      <c r="E5" s="2">
        <v>2</v>
      </c>
      <c r="F5" s="2">
        <v>3</v>
      </c>
      <c r="G5" s="2">
        <v>8</v>
      </c>
      <c r="H5" s="2">
        <v>5</v>
      </c>
      <c r="I5" s="2">
        <v>1</v>
      </c>
      <c r="K5" s="7">
        <f t="shared" si="0"/>
        <v>5.864864864864865</v>
      </c>
      <c r="M5" s="5" t="s">
        <v>411</v>
      </c>
      <c r="N5" s="5">
        <v>1.5</v>
      </c>
      <c r="O5" s="6">
        <f>COUNTIF(K2:K257,"&gt;1")-COUNTIF(K2:K257,"&gt;1,5")</f>
        <v>11</v>
      </c>
    </row>
    <row r="6" spans="1:15" ht="12.75">
      <c r="A6" s="2">
        <v>33</v>
      </c>
      <c r="B6" s="2">
        <v>3</v>
      </c>
      <c r="C6" s="2">
        <v>8</v>
      </c>
      <c r="D6" s="2">
        <v>2</v>
      </c>
      <c r="E6" s="2">
        <v>2</v>
      </c>
      <c r="F6" s="2">
        <v>3</v>
      </c>
      <c r="G6" s="2">
        <v>10</v>
      </c>
      <c r="H6" s="2">
        <v>5</v>
      </c>
      <c r="I6" s="2">
        <v>0</v>
      </c>
      <c r="K6" s="7">
        <f t="shared" si="0"/>
        <v>6.243243243243243</v>
      </c>
      <c r="M6" s="5" t="s">
        <v>412</v>
      </c>
      <c r="N6" s="5">
        <v>2</v>
      </c>
      <c r="O6" s="6">
        <f>COUNTIF(K2:K257,"&gt;1,5")-COUNTIF(K2:K257,"&gt;2")</f>
        <v>21</v>
      </c>
    </row>
    <row r="7" spans="1:15" ht="12.75">
      <c r="A7" s="2">
        <v>26</v>
      </c>
      <c r="B7" s="2">
        <v>3</v>
      </c>
      <c r="C7" s="2">
        <v>9</v>
      </c>
      <c r="D7" s="2">
        <v>2</v>
      </c>
      <c r="E7" s="2">
        <v>2</v>
      </c>
      <c r="F7" s="2">
        <v>3</v>
      </c>
      <c r="G7" s="2">
        <v>2</v>
      </c>
      <c r="H7" s="2">
        <v>5</v>
      </c>
      <c r="I7" s="2">
        <v>0</v>
      </c>
      <c r="K7" s="7">
        <f t="shared" si="0"/>
        <v>4.918918918918919</v>
      </c>
      <c r="M7" s="5" t="s">
        <v>413</v>
      </c>
      <c r="N7" s="5">
        <v>2.5</v>
      </c>
      <c r="O7" s="6">
        <f>COUNTIF(K2:K257,"&gt;2")-COUNTIF(K2:K257,"&gt;2,5")</f>
        <v>20</v>
      </c>
    </row>
    <row r="8" spans="1:15" ht="12.75">
      <c r="A8" s="2">
        <v>26</v>
      </c>
      <c r="B8" s="2">
        <v>3</v>
      </c>
      <c r="C8" s="2">
        <v>9</v>
      </c>
      <c r="D8" s="2">
        <v>2</v>
      </c>
      <c r="E8" s="2">
        <v>2</v>
      </c>
      <c r="F8" s="2">
        <v>3</v>
      </c>
      <c r="G8" s="2">
        <v>2</v>
      </c>
      <c r="H8" s="2">
        <v>5</v>
      </c>
      <c r="I8" s="2">
        <v>0</v>
      </c>
      <c r="K8" s="7">
        <f t="shared" si="0"/>
        <v>4.918918918918919</v>
      </c>
      <c r="M8" s="5" t="s">
        <v>414</v>
      </c>
      <c r="N8" s="5">
        <v>3</v>
      </c>
      <c r="O8" s="6">
        <f>COUNTIF(K2:K257,"&gt;2,5")-COUNTIF(K2:K257,"&gt;3")</f>
        <v>22</v>
      </c>
    </row>
    <row r="9" spans="1:15" ht="12.75">
      <c r="A9" s="2">
        <v>29</v>
      </c>
      <c r="B9" s="2">
        <v>3</v>
      </c>
      <c r="C9" s="2">
        <v>9</v>
      </c>
      <c r="D9" s="2">
        <v>2</v>
      </c>
      <c r="E9" s="2">
        <v>2</v>
      </c>
      <c r="F9" s="2">
        <v>3</v>
      </c>
      <c r="G9" s="2">
        <v>8</v>
      </c>
      <c r="H9" s="2">
        <v>2</v>
      </c>
      <c r="I9" s="2">
        <v>0</v>
      </c>
      <c r="K9" s="7">
        <f t="shared" si="0"/>
        <v>5.486486486486486</v>
      </c>
      <c r="M9" s="5" t="s">
        <v>415</v>
      </c>
      <c r="N9" s="5">
        <v>3.5</v>
      </c>
      <c r="O9" s="6">
        <f>COUNTIF(K2:K257,"&gt;3")-COUNTIF(K2:K257,"&gt;3,5")</f>
        <v>22</v>
      </c>
    </row>
    <row r="10" spans="1:15" ht="12.75">
      <c r="A10" s="2">
        <v>29</v>
      </c>
      <c r="B10" s="2">
        <v>3</v>
      </c>
      <c r="C10" s="2">
        <v>9</v>
      </c>
      <c r="D10" s="2">
        <v>2</v>
      </c>
      <c r="E10" s="2">
        <v>2</v>
      </c>
      <c r="F10" s="2">
        <v>3</v>
      </c>
      <c r="G10" s="2">
        <v>5</v>
      </c>
      <c r="H10" s="2">
        <v>5</v>
      </c>
      <c r="I10" s="2">
        <v>0</v>
      </c>
      <c r="K10" s="7">
        <f t="shared" si="0"/>
        <v>5.486486486486486</v>
      </c>
      <c r="M10" s="5" t="s">
        <v>416</v>
      </c>
      <c r="N10" s="5">
        <v>4</v>
      </c>
      <c r="O10" s="6">
        <f>COUNTIF(K2:K257,"&gt;3,5")-COUNTIF(K2:K257,"&gt;4")</f>
        <v>35</v>
      </c>
    </row>
    <row r="11" spans="1:15" ht="12.75">
      <c r="A11" s="2">
        <v>34</v>
      </c>
      <c r="B11" s="2">
        <v>3</v>
      </c>
      <c r="C11" s="2">
        <v>9</v>
      </c>
      <c r="D11" s="2">
        <v>2</v>
      </c>
      <c r="E11" s="2">
        <v>2</v>
      </c>
      <c r="F11" s="2">
        <v>3</v>
      </c>
      <c r="G11" s="2">
        <v>10</v>
      </c>
      <c r="H11" s="2">
        <v>5</v>
      </c>
      <c r="I11" s="2">
        <v>0</v>
      </c>
      <c r="K11" s="7">
        <f t="shared" si="0"/>
        <v>6.4324324324324325</v>
      </c>
      <c r="M11" s="5" t="s">
        <v>417</v>
      </c>
      <c r="N11" s="5">
        <v>4.5</v>
      </c>
      <c r="O11" s="6">
        <f>COUNTIF(K2:K257,"&gt;4")-COUNTIF(K2:K257,"&gt;4,5")</f>
        <v>24</v>
      </c>
    </row>
    <row r="12" spans="1:15" ht="12.75">
      <c r="A12" s="2">
        <v>30</v>
      </c>
      <c r="B12" s="2">
        <v>3</v>
      </c>
      <c r="C12" s="2">
        <v>9</v>
      </c>
      <c r="D12" s="2">
        <v>2</v>
      </c>
      <c r="E12" s="2">
        <v>2</v>
      </c>
      <c r="F12" s="2">
        <v>3</v>
      </c>
      <c r="G12" s="2">
        <v>6</v>
      </c>
      <c r="H12" s="2">
        <v>5</v>
      </c>
      <c r="I12" s="2">
        <v>0</v>
      </c>
      <c r="K12" s="7">
        <f t="shared" si="0"/>
        <v>5.675675675675676</v>
      </c>
      <c r="M12" s="5" t="s">
        <v>418</v>
      </c>
      <c r="N12" s="5">
        <v>5</v>
      </c>
      <c r="O12" s="6">
        <f>COUNTIF(K2:K257,"&gt;4,5")-COUNTIF(K2:K257,"&gt;5")</f>
        <v>33</v>
      </c>
    </row>
    <row r="13" spans="1:15" ht="12.75">
      <c r="A13" s="2">
        <v>25</v>
      </c>
      <c r="B13" s="2">
        <v>2</v>
      </c>
      <c r="C13" s="2">
        <v>9</v>
      </c>
      <c r="D13" s="2">
        <v>2</v>
      </c>
      <c r="E13" s="2">
        <v>2</v>
      </c>
      <c r="F13" s="2">
        <v>3</v>
      </c>
      <c r="G13" s="2">
        <v>2</v>
      </c>
      <c r="H13" s="2">
        <v>5</v>
      </c>
      <c r="I13" s="2">
        <v>0</v>
      </c>
      <c r="K13" s="7">
        <f t="shared" si="0"/>
        <v>4.72972972972973</v>
      </c>
      <c r="M13" s="5" t="s">
        <v>419</v>
      </c>
      <c r="N13" s="5">
        <v>5.5</v>
      </c>
      <c r="O13" s="6">
        <f>COUNTIF(K2:K257,"&gt;5")-COUNTIF(K2:K257,"&gt;5,5")</f>
        <v>19</v>
      </c>
    </row>
    <row r="14" spans="1:15" ht="12.75">
      <c r="A14" s="2">
        <v>31</v>
      </c>
      <c r="B14" s="2">
        <v>2</v>
      </c>
      <c r="C14" s="2">
        <v>7</v>
      </c>
      <c r="D14" s="2">
        <v>2</v>
      </c>
      <c r="E14" s="2">
        <v>2</v>
      </c>
      <c r="F14" s="2">
        <v>3</v>
      </c>
      <c r="G14" s="2">
        <v>10</v>
      </c>
      <c r="H14" s="2">
        <v>5</v>
      </c>
      <c r="I14" s="2">
        <v>0</v>
      </c>
      <c r="K14" s="7">
        <f t="shared" si="0"/>
        <v>5.864864864864865</v>
      </c>
      <c r="M14" s="5" t="s">
        <v>420</v>
      </c>
      <c r="N14" s="5">
        <v>6</v>
      </c>
      <c r="O14" s="6">
        <f>COUNTIF(K2:K257,"&gt;5,5")-COUNTIF(K2:K257,"&gt;6")</f>
        <v>13</v>
      </c>
    </row>
    <row r="15" spans="1:15" ht="12.75">
      <c r="A15" s="2">
        <v>37</v>
      </c>
      <c r="B15" s="2">
        <v>3</v>
      </c>
      <c r="C15" s="2">
        <v>9</v>
      </c>
      <c r="D15" s="2">
        <v>2</v>
      </c>
      <c r="E15" s="2">
        <v>2</v>
      </c>
      <c r="F15" s="2">
        <v>3</v>
      </c>
      <c r="G15" s="2">
        <v>10</v>
      </c>
      <c r="H15" s="2">
        <v>5</v>
      </c>
      <c r="I15" s="2">
        <v>3</v>
      </c>
      <c r="K15" s="7">
        <f t="shared" si="0"/>
        <v>7</v>
      </c>
      <c r="M15" s="5" t="s">
        <v>421</v>
      </c>
      <c r="N15" s="5">
        <v>6.5</v>
      </c>
      <c r="O15" s="6">
        <f>COUNTIF(K2:K257,"&gt;6")-COUNTIF(K2:K257,"&gt;6,5")</f>
        <v>9</v>
      </c>
    </row>
    <row r="16" spans="1:15" ht="12.75">
      <c r="A16" s="2">
        <v>37</v>
      </c>
      <c r="B16" s="2">
        <v>3</v>
      </c>
      <c r="C16" s="2">
        <v>9</v>
      </c>
      <c r="D16" s="2">
        <v>2</v>
      </c>
      <c r="E16" s="2">
        <v>2</v>
      </c>
      <c r="F16" s="2">
        <v>3</v>
      </c>
      <c r="G16" s="2">
        <v>10</v>
      </c>
      <c r="H16" s="2">
        <v>5</v>
      </c>
      <c r="I16" s="2">
        <v>3</v>
      </c>
      <c r="K16" s="7">
        <f t="shared" si="0"/>
        <v>7</v>
      </c>
      <c r="M16" s="5" t="s">
        <v>422</v>
      </c>
      <c r="N16" s="5">
        <v>7</v>
      </c>
      <c r="O16" s="6">
        <f>COUNTIF(K2:K257,"&gt;6,5")-COUNTIF(K2:K257,"&gt;7")</f>
        <v>5</v>
      </c>
    </row>
    <row r="17" spans="1:15" ht="12.75">
      <c r="A17" s="2">
        <v>19</v>
      </c>
      <c r="B17" s="2">
        <v>0</v>
      </c>
      <c r="C17" s="2">
        <v>9</v>
      </c>
      <c r="D17" s="2">
        <v>2</v>
      </c>
      <c r="E17" s="2">
        <v>0</v>
      </c>
      <c r="F17" s="2">
        <v>3</v>
      </c>
      <c r="G17" s="2">
        <v>0</v>
      </c>
      <c r="H17" s="2">
        <v>5</v>
      </c>
      <c r="I17" s="2">
        <v>0</v>
      </c>
      <c r="K17" s="7">
        <f t="shared" si="0"/>
        <v>3.5945945945945943</v>
      </c>
      <c r="M17" s="5"/>
      <c r="N17" s="5"/>
      <c r="O17" s="6"/>
    </row>
    <row r="18" spans="1:15" ht="12.75">
      <c r="A18" s="2">
        <v>23</v>
      </c>
      <c r="B18" s="2">
        <v>0</v>
      </c>
      <c r="C18" s="2">
        <v>9</v>
      </c>
      <c r="D18" s="2">
        <v>2</v>
      </c>
      <c r="E18" s="2">
        <v>2</v>
      </c>
      <c r="F18" s="2">
        <v>3</v>
      </c>
      <c r="G18" s="2">
        <v>2</v>
      </c>
      <c r="H18" s="2">
        <v>5</v>
      </c>
      <c r="I18" s="2">
        <v>0</v>
      </c>
      <c r="K18" s="7">
        <f t="shared" si="0"/>
        <v>4.351351351351351</v>
      </c>
      <c r="M18" s="5"/>
      <c r="N18" s="5"/>
      <c r="O18" s="4">
        <f>SUM(O2:O18)</f>
        <v>256</v>
      </c>
    </row>
    <row r="19" spans="1:11" ht="12.75">
      <c r="A19" s="2">
        <v>34</v>
      </c>
      <c r="B19" s="2">
        <v>3</v>
      </c>
      <c r="C19" s="2">
        <v>9</v>
      </c>
      <c r="D19" s="2">
        <v>2</v>
      </c>
      <c r="E19" s="2">
        <v>2</v>
      </c>
      <c r="F19" s="2">
        <v>3</v>
      </c>
      <c r="G19" s="2">
        <v>8</v>
      </c>
      <c r="H19" s="2">
        <v>5</v>
      </c>
      <c r="I19" s="2">
        <v>2</v>
      </c>
      <c r="K19" s="7">
        <f t="shared" si="0"/>
        <v>6.4324324324324325</v>
      </c>
    </row>
    <row r="20" spans="1:11" ht="12.75">
      <c r="A20" s="2">
        <v>26.5</v>
      </c>
      <c r="B20" s="2">
        <v>1.5</v>
      </c>
      <c r="C20" s="2">
        <v>9</v>
      </c>
      <c r="D20" s="2">
        <v>2</v>
      </c>
      <c r="E20" s="2">
        <v>2</v>
      </c>
      <c r="F20" s="2">
        <v>3</v>
      </c>
      <c r="G20" s="2">
        <v>4</v>
      </c>
      <c r="H20" s="2">
        <v>5</v>
      </c>
      <c r="I20" s="2">
        <v>0</v>
      </c>
      <c r="K20" s="7">
        <f t="shared" si="0"/>
        <v>5.013513513513514</v>
      </c>
    </row>
    <row r="21" spans="1:11" ht="12.75">
      <c r="A21" s="2">
        <v>31</v>
      </c>
      <c r="B21" s="2">
        <v>2</v>
      </c>
      <c r="C21" s="2">
        <v>9</v>
      </c>
      <c r="D21" s="2">
        <v>2</v>
      </c>
      <c r="E21" s="2">
        <v>0</v>
      </c>
      <c r="F21" s="2">
        <v>3</v>
      </c>
      <c r="G21" s="2">
        <v>10</v>
      </c>
      <c r="H21" s="2">
        <v>5</v>
      </c>
      <c r="I21" s="2">
        <v>0</v>
      </c>
      <c r="K21" s="7">
        <f t="shared" si="0"/>
        <v>5.864864864864865</v>
      </c>
    </row>
    <row r="22" spans="1:11" ht="12.75">
      <c r="A22" s="2">
        <v>22</v>
      </c>
      <c r="B22" s="2">
        <v>0</v>
      </c>
      <c r="C22" s="2">
        <v>7</v>
      </c>
      <c r="D22" s="2">
        <v>2</v>
      </c>
      <c r="E22" s="2">
        <v>0</v>
      </c>
      <c r="F22" s="2">
        <v>0</v>
      </c>
      <c r="G22" s="2">
        <v>8</v>
      </c>
      <c r="H22" s="2">
        <v>5</v>
      </c>
      <c r="I22" s="2">
        <v>0</v>
      </c>
      <c r="K22" s="7">
        <f t="shared" si="0"/>
        <v>4.162162162162162</v>
      </c>
    </row>
    <row r="23" spans="1:11" ht="12.75">
      <c r="A23" s="2">
        <v>32</v>
      </c>
      <c r="B23" s="2">
        <v>2</v>
      </c>
      <c r="C23" s="2">
        <v>9</v>
      </c>
      <c r="D23" s="2">
        <v>2</v>
      </c>
      <c r="E23" s="2">
        <v>2</v>
      </c>
      <c r="F23" s="2">
        <v>3</v>
      </c>
      <c r="G23" s="2">
        <v>8</v>
      </c>
      <c r="H23" s="2">
        <v>5</v>
      </c>
      <c r="I23" s="2">
        <v>1</v>
      </c>
      <c r="K23" s="7">
        <f t="shared" si="0"/>
        <v>6.054054054054054</v>
      </c>
    </row>
    <row r="24" spans="1:11" ht="12.75">
      <c r="A24" s="2">
        <v>31</v>
      </c>
      <c r="B24" s="2">
        <v>2</v>
      </c>
      <c r="C24" s="2">
        <v>9</v>
      </c>
      <c r="D24" s="2">
        <v>2</v>
      </c>
      <c r="E24" s="2">
        <v>0</v>
      </c>
      <c r="F24" s="2">
        <v>3</v>
      </c>
      <c r="G24" s="2">
        <v>10</v>
      </c>
      <c r="H24" s="2">
        <v>5</v>
      </c>
      <c r="I24" s="2">
        <v>0</v>
      </c>
      <c r="K24" s="7">
        <f t="shared" si="0"/>
        <v>5.864864864864865</v>
      </c>
    </row>
    <row r="25" spans="1:11" ht="12.75">
      <c r="A25" s="2">
        <v>23</v>
      </c>
      <c r="B25" s="2">
        <v>3</v>
      </c>
      <c r="C25" s="2">
        <v>9</v>
      </c>
      <c r="D25" s="2">
        <v>2</v>
      </c>
      <c r="E25" s="2">
        <v>2</v>
      </c>
      <c r="F25" s="2">
        <v>3</v>
      </c>
      <c r="G25" s="2">
        <v>2</v>
      </c>
      <c r="H25" s="2">
        <v>2</v>
      </c>
      <c r="I25" s="2">
        <v>0</v>
      </c>
      <c r="K25" s="7">
        <f t="shared" si="0"/>
        <v>4.351351351351351</v>
      </c>
    </row>
    <row r="26" spans="1:11" ht="12.75">
      <c r="A26" s="2">
        <v>32</v>
      </c>
      <c r="B26" s="2">
        <v>3</v>
      </c>
      <c r="C26" s="2">
        <v>9</v>
      </c>
      <c r="D26" s="2">
        <v>2</v>
      </c>
      <c r="E26" s="2">
        <v>2</v>
      </c>
      <c r="F26" s="2">
        <v>3</v>
      </c>
      <c r="G26" s="2">
        <v>10</v>
      </c>
      <c r="H26" s="2">
        <v>2</v>
      </c>
      <c r="I26" s="2">
        <v>1</v>
      </c>
      <c r="K26" s="7">
        <f t="shared" si="0"/>
        <v>6.054054054054054</v>
      </c>
    </row>
    <row r="27" spans="1:11" ht="12.75">
      <c r="A27" s="2">
        <v>23</v>
      </c>
      <c r="B27" s="2">
        <v>2</v>
      </c>
      <c r="C27" s="2">
        <v>2</v>
      </c>
      <c r="D27" s="2">
        <v>2</v>
      </c>
      <c r="E27" s="2">
        <v>0</v>
      </c>
      <c r="F27" s="2">
        <v>1</v>
      </c>
      <c r="G27" s="2">
        <v>10</v>
      </c>
      <c r="H27" s="2">
        <v>5</v>
      </c>
      <c r="I27" s="2">
        <v>1</v>
      </c>
      <c r="K27" s="7">
        <f t="shared" si="0"/>
        <v>4.351351351351351</v>
      </c>
    </row>
    <row r="28" spans="1:11" ht="12.75">
      <c r="A28" s="2">
        <v>30</v>
      </c>
      <c r="B28" s="2">
        <v>3</v>
      </c>
      <c r="C28" s="2">
        <v>9</v>
      </c>
      <c r="D28" s="2">
        <v>2</v>
      </c>
      <c r="E28" s="2">
        <v>2</v>
      </c>
      <c r="F28" s="2">
        <v>3</v>
      </c>
      <c r="G28" s="2">
        <v>4</v>
      </c>
      <c r="H28" s="2">
        <v>5</v>
      </c>
      <c r="I28" s="2">
        <v>2</v>
      </c>
      <c r="K28" s="7">
        <f t="shared" si="0"/>
        <v>5.675675675675676</v>
      </c>
    </row>
    <row r="29" spans="1:11" ht="12.75">
      <c r="A29" s="2">
        <v>14</v>
      </c>
      <c r="B29" s="2">
        <v>1</v>
      </c>
      <c r="C29" s="2">
        <v>6</v>
      </c>
      <c r="D29" s="2">
        <v>2</v>
      </c>
      <c r="E29" s="2">
        <v>2</v>
      </c>
      <c r="F29" s="2">
        <v>3</v>
      </c>
      <c r="G29" s="2">
        <v>0</v>
      </c>
      <c r="H29" s="2">
        <v>0</v>
      </c>
      <c r="I29" s="2">
        <v>0</v>
      </c>
      <c r="K29" s="7">
        <f t="shared" si="0"/>
        <v>2.6486486486486487</v>
      </c>
    </row>
    <row r="30" spans="1:11" ht="12.75">
      <c r="A30" s="2">
        <v>23</v>
      </c>
      <c r="B30" s="2">
        <v>0</v>
      </c>
      <c r="C30" s="2">
        <v>9</v>
      </c>
      <c r="D30" s="2">
        <v>2</v>
      </c>
      <c r="E30" s="2">
        <v>1</v>
      </c>
      <c r="F30" s="2">
        <v>3</v>
      </c>
      <c r="G30" s="2">
        <v>6</v>
      </c>
      <c r="H30" s="2">
        <v>2</v>
      </c>
      <c r="I30" s="2">
        <v>0</v>
      </c>
      <c r="K30" s="7">
        <f t="shared" si="0"/>
        <v>4.351351351351351</v>
      </c>
    </row>
    <row r="31" spans="1:11" ht="12.75">
      <c r="A31" s="2">
        <v>25</v>
      </c>
      <c r="B31" s="2">
        <v>2</v>
      </c>
      <c r="C31" s="2">
        <v>9</v>
      </c>
      <c r="D31" s="2">
        <v>2</v>
      </c>
      <c r="E31" s="2">
        <v>2</v>
      </c>
      <c r="F31" s="2">
        <v>3</v>
      </c>
      <c r="G31" s="2">
        <v>2</v>
      </c>
      <c r="H31" s="2">
        <v>5</v>
      </c>
      <c r="I31" s="2">
        <v>0</v>
      </c>
      <c r="K31" s="7">
        <f t="shared" si="0"/>
        <v>4.72972972972973</v>
      </c>
    </row>
    <row r="32" spans="1:11" ht="12.75">
      <c r="A32" s="2">
        <v>26</v>
      </c>
      <c r="B32" s="2">
        <v>2</v>
      </c>
      <c r="C32" s="2">
        <v>8</v>
      </c>
      <c r="D32" s="2">
        <v>2</v>
      </c>
      <c r="E32" s="2">
        <v>2</v>
      </c>
      <c r="F32" s="2">
        <v>3</v>
      </c>
      <c r="G32" s="2">
        <v>4</v>
      </c>
      <c r="H32" s="2">
        <v>5</v>
      </c>
      <c r="I32" s="2">
        <v>0</v>
      </c>
      <c r="K32" s="7">
        <f t="shared" si="0"/>
        <v>4.918918918918919</v>
      </c>
    </row>
    <row r="33" spans="1:11" ht="12.75">
      <c r="A33" s="2">
        <v>31</v>
      </c>
      <c r="B33" s="2">
        <v>2</v>
      </c>
      <c r="C33" s="2">
        <v>9</v>
      </c>
      <c r="D33" s="2">
        <v>2</v>
      </c>
      <c r="E33" s="2">
        <v>2</v>
      </c>
      <c r="F33" s="2">
        <v>3</v>
      </c>
      <c r="G33" s="2">
        <v>6</v>
      </c>
      <c r="H33" s="2">
        <v>5</v>
      </c>
      <c r="I33" s="2">
        <v>2</v>
      </c>
      <c r="K33" s="7">
        <f t="shared" si="0"/>
        <v>5.864864864864865</v>
      </c>
    </row>
    <row r="34" spans="1:11" ht="12.75">
      <c r="A34" s="2">
        <v>28.5</v>
      </c>
      <c r="B34" s="2">
        <v>0</v>
      </c>
      <c r="C34" s="2">
        <v>9</v>
      </c>
      <c r="D34" s="2">
        <v>2</v>
      </c>
      <c r="E34" s="2">
        <v>2</v>
      </c>
      <c r="F34" s="2">
        <v>3</v>
      </c>
      <c r="G34" s="2">
        <v>5</v>
      </c>
      <c r="H34" s="2">
        <v>5</v>
      </c>
      <c r="I34" s="2">
        <v>2.5</v>
      </c>
      <c r="K34" s="7">
        <f t="shared" si="0"/>
        <v>5.391891891891892</v>
      </c>
    </row>
    <row r="35" spans="1:11" ht="12.75">
      <c r="A35" s="2">
        <v>12</v>
      </c>
      <c r="B35" s="2">
        <v>3</v>
      </c>
      <c r="C35" s="2">
        <v>2</v>
      </c>
      <c r="D35" s="2">
        <v>0</v>
      </c>
      <c r="E35" s="2">
        <v>0</v>
      </c>
      <c r="F35" s="2">
        <v>0</v>
      </c>
      <c r="G35" s="2">
        <v>0</v>
      </c>
      <c r="H35" s="2">
        <v>5</v>
      </c>
      <c r="I35" s="2">
        <v>2</v>
      </c>
      <c r="K35" s="7">
        <f t="shared" si="0"/>
        <v>2.27027027027027</v>
      </c>
    </row>
    <row r="36" spans="1:11" ht="12.75">
      <c r="A36" s="2">
        <v>20</v>
      </c>
      <c r="B36" s="2">
        <v>3</v>
      </c>
      <c r="C36" s="2">
        <v>9</v>
      </c>
      <c r="D36" s="2">
        <v>2</v>
      </c>
      <c r="E36" s="2">
        <v>2</v>
      </c>
      <c r="F36" s="2">
        <v>3</v>
      </c>
      <c r="G36" s="2">
        <v>0</v>
      </c>
      <c r="H36" s="2">
        <v>1</v>
      </c>
      <c r="I36" s="2">
        <v>0</v>
      </c>
      <c r="K36" s="7">
        <f t="shared" si="0"/>
        <v>3.783783783783784</v>
      </c>
    </row>
    <row r="37" spans="1:11" ht="12.75">
      <c r="A37" s="2">
        <v>21</v>
      </c>
      <c r="B37" s="2">
        <v>0</v>
      </c>
      <c r="C37" s="2">
        <v>9</v>
      </c>
      <c r="D37" s="2">
        <v>2</v>
      </c>
      <c r="E37" s="2">
        <v>2</v>
      </c>
      <c r="F37" s="2">
        <v>3</v>
      </c>
      <c r="G37" s="2">
        <v>0</v>
      </c>
      <c r="H37" s="2">
        <v>5</v>
      </c>
      <c r="I37" s="2">
        <v>0</v>
      </c>
      <c r="K37" s="7">
        <f t="shared" si="0"/>
        <v>3.972972972972973</v>
      </c>
    </row>
    <row r="38" spans="1:11" ht="12.75">
      <c r="A38" s="2">
        <v>22</v>
      </c>
      <c r="B38" s="2">
        <v>2</v>
      </c>
      <c r="C38" s="2">
        <v>8</v>
      </c>
      <c r="D38" s="2">
        <v>2</v>
      </c>
      <c r="E38" s="2">
        <v>2</v>
      </c>
      <c r="F38" s="2">
        <v>3</v>
      </c>
      <c r="G38" s="2">
        <v>2</v>
      </c>
      <c r="H38" s="2">
        <v>3</v>
      </c>
      <c r="I38" s="2">
        <v>0</v>
      </c>
      <c r="K38" s="7">
        <f t="shared" si="0"/>
        <v>4.162162162162162</v>
      </c>
    </row>
    <row r="39" spans="1:11" ht="12.75">
      <c r="A39" s="2">
        <v>26</v>
      </c>
      <c r="B39" s="2">
        <v>0</v>
      </c>
      <c r="C39" s="2">
        <v>9</v>
      </c>
      <c r="D39" s="2">
        <v>2</v>
      </c>
      <c r="E39" s="2">
        <v>2</v>
      </c>
      <c r="F39" s="2">
        <v>3</v>
      </c>
      <c r="G39" s="2">
        <v>5</v>
      </c>
      <c r="H39" s="2">
        <v>5</v>
      </c>
      <c r="I39" s="2">
        <v>0</v>
      </c>
      <c r="K39" s="7">
        <f t="shared" si="0"/>
        <v>4.918918918918919</v>
      </c>
    </row>
    <row r="40" spans="1:11" ht="12.75">
      <c r="A40" s="2">
        <v>35</v>
      </c>
      <c r="B40" s="2">
        <v>3</v>
      </c>
      <c r="C40" s="2">
        <v>9</v>
      </c>
      <c r="D40" s="2">
        <v>2</v>
      </c>
      <c r="E40" s="2">
        <v>0</v>
      </c>
      <c r="F40" s="2">
        <v>3</v>
      </c>
      <c r="G40" s="2">
        <v>10</v>
      </c>
      <c r="H40" s="2">
        <v>5</v>
      </c>
      <c r="I40" s="2">
        <v>3</v>
      </c>
      <c r="K40" s="7">
        <f t="shared" si="0"/>
        <v>6.621621621621622</v>
      </c>
    </row>
    <row r="41" spans="1:11" ht="12.75">
      <c r="A41" s="2">
        <v>22</v>
      </c>
      <c r="B41" s="2">
        <v>0</v>
      </c>
      <c r="C41" s="2">
        <v>2</v>
      </c>
      <c r="D41" s="2">
        <v>2</v>
      </c>
      <c r="E41" s="2">
        <v>0</v>
      </c>
      <c r="F41" s="2">
        <v>3</v>
      </c>
      <c r="G41" s="2">
        <v>10</v>
      </c>
      <c r="H41" s="2">
        <v>5</v>
      </c>
      <c r="I41" s="2">
        <v>0</v>
      </c>
      <c r="K41" s="7">
        <f t="shared" si="0"/>
        <v>4.162162162162162</v>
      </c>
    </row>
    <row r="42" spans="1:11" ht="12.75">
      <c r="A42" s="2">
        <v>16</v>
      </c>
      <c r="B42" s="2">
        <v>0</v>
      </c>
      <c r="C42" s="2">
        <v>6</v>
      </c>
      <c r="D42" s="2">
        <v>2</v>
      </c>
      <c r="E42" s="2">
        <v>0</v>
      </c>
      <c r="F42" s="2">
        <v>1</v>
      </c>
      <c r="G42" s="2">
        <v>2</v>
      </c>
      <c r="H42" s="2">
        <v>5</v>
      </c>
      <c r="I42" s="2">
        <v>0</v>
      </c>
      <c r="K42" s="7">
        <f t="shared" si="0"/>
        <v>3.027027027027027</v>
      </c>
    </row>
    <row r="43" spans="1:11" ht="12.75">
      <c r="A43" s="2">
        <v>26</v>
      </c>
      <c r="B43" s="2">
        <v>0</v>
      </c>
      <c r="C43" s="2">
        <v>9</v>
      </c>
      <c r="D43" s="2">
        <v>2</v>
      </c>
      <c r="E43" s="2">
        <v>2</v>
      </c>
      <c r="F43" s="2">
        <v>3</v>
      </c>
      <c r="G43" s="2">
        <v>5</v>
      </c>
      <c r="H43" s="2">
        <v>5</v>
      </c>
      <c r="I43" s="2">
        <v>0</v>
      </c>
      <c r="K43" s="7">
        <f t="shared" si="0"/>
        <v>4.918918918918919</v>
      </c>
    </row>
    <row r="44" spans="1:11" ht="12.75">
      <c r="A44" s="2">
        <v>33</v>
      </c>
      <c r="B44" s="2">
        <v>2</v>
      </c>
      <c r="C44" s="2">
        <v>9</v>
      </c>
      <c r="D44" s="2">
        <v>2</v>
      </c>
      <c r="E44" s="2">
        <v>2</v>
      </c>
      <c r="F44" s="2">
        <v>3</v>
      </c>
      <c r="G44" s="2">
        <v>10</v>
      </c>
      <c r="H44" s="2">
        <v>5</v>
      </c>
      <c r="I44" s="2">
        <v>0</v>
      </c>
      <c r="K44" s="7">
        <f t="shared" si="0"/>
        <v>6.243243243243243</v>
      </c>
    </row>
    <row r="45" spans="1:11" ht="12.75">
      <c r="A45" s="2">
        <v>26</v>
      </c>
      <c r="B45" s="2">
        <v>3</v>
      </c>
      <c r="C45" s="2">
        <v>9</v>
      </c>
      <c r="D45" s="2">
        <v>2</v>
      </c>
      <c r="E45" s="2">
        <v>2</v>
      </c>
      <c r="F45" s="2">
        <v>3</v>
      </c>
      <c r="G45" s="2">
        <v>2</v>
      </c>
      <c r="H45" s="2">
        <v>5</v>
      </c>
      <c r="I45" s="2">
        <v>0</v>
      </c>
      <c r="K45" s="7">
        <f t="shared" si="0"/>
        <v>4.918918918918919</v>
      </c>
    </row>
    <row r="46" spans="1:11" ht="12.75">
      <c r="A46" s="2">
        <v>30.5</v>
      </c>
      <c r="B46" s="2">
        <v>3</v>
      </c>
      <c r="C46" s="2">
        <v>9</v>
      </c>
      <c r="D46" s="2">
        <v>2</v>
      </c>
      <c r="E46" s="2">
        <v>2</v>
      </c>
      <c r="F46" s="2">
        <v>3</v>
      </c>
      <c r="G46" s="2">
        <v>4</v>
      </c>
      <c r="H46" s="2">
        <v>5</v>
      </c>
      <c r="I46" s="2">
        <v>2.5</v>
      </c>
      <c r="K46" s="7">
        <f t="shared" si="0"/>
        <v>5.77027027027027</v>
      </c>
    </row>
    <row r="47" spans="1:11" ht="12.75">
      <c r="A47" s="2">
        <v>33</v>
      </c>
      <c r="B47" s="2">
        <v>2</v>
      </c>
      <c r="C47" s="2">
        <v>9</v>
      </c>
      <c r="D47" s="2">
        <v>2</v>
      </c>
      <c r="E47" s="2">
        <v>2</v>
      </c>
      <c r="F47" s="2">
        <v>3</v>
      </c>
      <c r="G47" s="2">
        <v>10</v>
      </c>
      <c r="H47" s="2">
        <v>5</v>
      </c>
      <c r="I47" s="2">
        <v>0</v>
      </c>
      <c r="K47" s="7">
        <f t="shared" si="0"/>
        <v>6.243243243243243</v>
      </c>
    </row>
    <row r="48" spans="1:11" ht="12.75">
      <c r="A48" s="2">
        <v>25</v>
      </c>
      <c r="B48" s="2">
        <v>2</v>
      </c>
      <c r="C48" s="2">
        <v>9</v>
      </c>
      <c r="D48" s="2">
        <v>2</v>
      </c>
      <c r="E48" s="2">
        <v>2</v>
      </c>
      <c r="F48" s="2">
        <v>3</v>
      </c>
      <c r="G48" s="2">
        <v>2</v>
      </c>
      <c r="H48" s="2">
        <v>5</v>
      </c>
      <c r="I48" s="2">
        <v>0</v>
      </c>
      <c r="K48" s="7">
        <f t="shared" si="0"/>
        <v>4.72972972972973</v>
      </c>
    </row>
    <row r="49" spans="1:11" ht="12.75">
      <c r="A49" s="2">
        <v>24</v>
      </c>
      <c r="B49" s="2">
        <v>3</v>
      </c>
      <c r="C49" s="2">
        <v>7</v>
      </c>
      <c r="D49" s="2">
        <v>2</v>
      </c>
      <c r="E49" s="2">
        <v>2</v>
      </c>
      <c r="F49" s="2">
        <v>3</v>
      </c>
      <c r="G49" s="2">
        <v>2</v>
      </c>
      <c r="H49" s="2">
        <v>5</v>
      </c>
      <c r="I49" s="2">
        <v>0</v>
      </c>
      <c r="K49" s="7">
        <f t="shared" si="0"/>
        <v>4.54054054054054</v>
      </c>
    </row>
    <row r="50" spans="1:11" ht="12.75">
      <c r="A50" s="2">
        <v>30</v>
      </c>
      <c r="B50" s="2">
        <v>0</v>
      </c>
      <c r="C50" s="2">
        <v>8</v>
      </c>
      <c r="D50" s="2">
        <v>2</v>
      </c>
      <c r="E50" s="2">
        <v>2</v>
      </c>
      <c r="F50" s="2">
        <v>3</v>
      </c>
      <c r="G50" s="2">
        <v>10</v>
      </c>
      <c r="H50" s="2">
        <v>5</v>
      </c>
      <c r="I50" s="2">
        <v>0</v>
      </c>
      <c r="K50" s="7">
        <f t="shared" si="0"/>
        <v>5.675675675675676</v>
      </c>
    </row>
    <row r="51" spans="1:11" ht="12.75">
      <c r="A51" s="2">
        <v>36</v>
      </c>
      <c r="B51" s="2">
        <v>2</v>
      </c>
      <c r="C51" s="2">
        <v>9</v>
      </c>
      <c r="D51" s="2">
        <v>2</v>
      </c>
      <c r="E51" s="2">
        <v>2</v>
      </c>
      <c r="F51" s="2">
        <v>3</v>
      </c>
      <c r="G51" s="2">
        <v>10</v>
      </c>
      <c r="H51" s="2">
        <v>5</v>
      </c>
      <c r="I51" s="2">
        <v>3</v>
      </c>
      <c r="K51" s="7">
        <f t="shared" si="0"/>
        <v>6.810810810810811</v>
      </c>
    </row>
    <row r="52" spans="1:11" ht="12.75">
      <c r="A52" s="2">
        <v>25</v>
      </c>
      <c r="B52" s="2">
        <v>0</v>
      </c>
      <c r="C52" s="2">
        <v>8</v>
      </c>
      <c r="D52" s="2">
        <v>2</v>
      </c>
      <c r="E52" s="2">
        <v>2</v>
      </c>
      <c r="F52" s="2">
        <v>3</v>
      </c>
      <c r="G52" s="2">
        <v>6</v>
      </c>
      <c r="H52" s="2">
        <v>4</v>
      </c>
      <c r="I52" s="2">
        <v>0</v>
      </c>
      <c r="K52" s="7">
        <f t="shared" si="0"/>
        <v>4.72972972972973</v>
      </c>
    </row>
    <row r="53" spans="1:11" ht="12.75">
      <c r="A53" s="2">
        <v>21</v>
      </c>
      <c r="B53" s="2">
        <v>0</v>
      </c>
      <c r="C53" s="2">
        <v>9</v>
      </c>
      <c r="D53" s="2">
        <v>2</v>
      </c>
      <c r="E53" s="2">
        <v>2</v>
      </c>
      <c r="F53" s="2">
        <v>3</v>
      </c>
      <c r="G53" s="2">
        <v>0</v>
      </c>
      <c r="H53" s="2">
        <v>5</v>
      </c>
      <c r="I53" s="2">
        <v>0</v>
      </c>
      <c r="K53" s="7">
        <f t="shared" si="0"/>
        <v>3.972972972972973</v>
      </c>
    </row>
    <row r="54" spans="1:11" ht="12.75">
      <c r="A54" s="2">
        <v>16</v>
      </c>
      <c r="B54" s="2">
        <v>0</v>
      </c>
      <c r="C54" s="2">
        <v>4</v>
      </c>
      <c r="D54" s="2">
        <v>2</v>
      </c>
      <c r="E54" s="2">
        <v>2</v>
      </c>
      <c r="F54" s="2">
        <v>3</v>
      </c>
      <c r="G54" s="2">
        <v>0</v>
      </c>
      <c r="H54" s="2">
        <v>5</v>
      </c>
      <c r="I54" s="2">
        <v>0</v>
      </c>
      <c r="K54" s="7">
        <f t="shared" si="0"/>
        <v>3.027027027027027</v>
      </c>
    </row>
    <row r="55" spans="1:11" ht="12.75">
      <c r="A55" s="2">
        <v>25</v>
      </c>
      <c r="B55" s="2">
        <v>2</v>
      </c>
      <c r="C55" s="2">
        <v>9</v>
      </c>
      <c r="D55" s="2">
        <v>2</v>
      </c>
      <c r="E55" s="2">
        <v>2</v>
      </c>
      <c r="F55" s="2">
        <v>3</v>
      </c>
      <c r="G55" s="2">
        <v>2</v>
      </c>
      <c r="H55" s="2">
        <v>5</v>
      </c>
      <c r="I55" s="2">
        <v>0</v>
      </c>
      <c r="K55" s="7">
        <f t="shared" si="0"/>
        <v>4.72972972972973</v>
      </c>
    </row>
    <row r="56" spans="1:11" ht="12.75">
      <c r="A56" s="2">
        <v>25</v>
      </c>
      <c r="B56" s="2">
        <v>3</v>
      </c>
      <c r="C56" s="2">
        <v>9</v>
      </c>
      <c r="D56" s="2">
        <v>2</v>
      </c>
      <c r="E56" s="2">
        <v>2</v>
      </c>
      <c r="F56" s="2">
        <v>3</v>
      </c>
      <c r="G56" s="2">
        <v>2</v>
      </c>
      <c r="H56" s="2">
        <v>4</v>
      </c>
      <c r="I56" s="2">
        <v>0</v>
      </c>
      <c r="K56" s="7">
        <f t="shared" si="0"/>
        <v>4.72972972972973</v>
      </c>
    </row>
    <row r="57" spans="1:11" ht="12.75">
      <c r="A57" s="2">
        <v>32.5</v>
      </c>
      <c r="B57" s="2">
        <v>1.5</v>
      </c>
      <c r="C57" s="2">
        <v>9</v>
      </c>
      <c r="D57" s="2">
        <v>2</v>
      </c>
      <c r="E57" s="2">
        <v>2</v>
      </c>
      <c r="F57" s="2">
        <v>3</v>
      </c>
      <c r="G57" s="2">
        <v>10</v>
      </c>
      <c r="H57" s="2">
        <v>5</v>
      </c>
      <c r="I57" s="2">
        <v>0</v>
      </c>
      <c r="K57" s="7">
        <f t="shared" si="0"/>
        <v>6.148648648648649</v>
      </c>
    </row>
    <row r="58" spans="1:11" ht="12.75">
      <c r="A58" s="2">
        <v>10.5</v>
      </c>
      <c r="B58" s="2">
        <v>0</v>
      </c>
      <c r="C58" s="2">
        <v>4.5</v>
      </c>
      <c r="D58" s="2">
        <v>2</v>
      </c>
      <c r="E58" s="2">
        <v>0</v>
      </c>
      <c r="F58" s="2">
        <v>0</v>
      </c>
      <c r="G58" s="2">
        <v>0</v>
      </c>
      <c r="H58" s="2">
        <v>4</v>
      </c>
      <c r="I58" s="2">
        <v>0</v>
      </c>
      <c r="K58" s="7">
        <f t="shared" si="0"/>
        <v>1.9864864864864864</v>
      </c>
    </row>
    <row r="59" spans="1:11" ht="12.75">
      <c r="A59" s="2">
        <v>24.5</v>
      </c>
      <c r="B59" s="2">
        <v>0</v>
      </c>
      <c r="C59" s="2">
        <v>7.5</v>
      </c>
      <c r="D59" s="2">
        <v>2</v>
      </c>
      <c r="E59" s="2">
        <v>2</v>
      </c>
      <c r="F59" s="2">
        <v>3</v>
      </c>
      <c r="G59" s="2">
        <v>2</v>
      </c>
      <c r="H59" s="2">
        <v>5</v>
      </c>
      <c r="I59" s="2">
        <v>3</v>
      </c>
      <c r="K59" s="7">
        <f t="shared" si="0"/>
        <v>4.635135135135135</v>
      </c>
    </row>
    <row r="60" spans="1:11" ht="12.75">
      <c r="A60" s="2">
        <v>23</v>
      </c>
      <c r="B60" s="2">
        <v>0</v>
      </c>
      <c r="C60" s="2">
        <v>9</v>
      </c>
      <c r="D60" s="2">
        <v>2</v>
      </c>
      <c r="E60" s="2">
        <v>2</v>
      </c>
      <c r="F60" s="2">
        <v>3</v>
      </c>
      <c r="G60" s="2">
        <v>2</v>
      </c>
      <c r="H60" s="2">
        <v>5</v>
      </c>
      <c r="I60" s="2">
        <v>0</v>
      </c>
      <c r="K60" s="7">
        <f t="shared" si="0"/>
        <v>4.351351351351351</v>
      </c>
    </row>
    <row r="61" spans="1:11" ht="12.75">
      <c r="A61" s="2">
        <v>26</v>
      </c>
      <c r="B61" s="2">
        <v>2</v>
      </c>
      <c r="C61" s="2">
        <v>9</v>
      </c>
      <c r="D61" s="2">
        <v>2</v>
      </c>
      <c r="E61" s="2">
        <v>2</v>
      </c>
      <c r="F61" s="2">
        <v>3</v>
      </c>
      <c r="G61" s="2">
        <v>2</v>
      </c>
      <c r="H61" s="2">
        <v>5</v>
      </c>
      <c r="I61" s="2">
        <v>1</v>
      </c>
      <c r="K61" s="7">
        <f t="shared" si="0"/>
        <v>4.918918918918919</v>
      </c>
    </row>
    <row r="62" spans="1:11" ht="12.75">
      <c r="A62" s="2">
        <v>15.5</v>
      </c>
      <c r="B62" s="2">
        <v>0</v>
      </c>
      <c r="C62" s="2">
        <v>3.5</v>
      </c>
      <c r="D62" s="2">
        <v>2</v>
      </c>
      <c r="E62" s="2">
        <v>2</v>
      </c>
      <c r="F62" s="2">
        <v>3</v>
      </c>
      <c r="G62" s="2">
        <v>0</v>
      </c>
      <c r="H62" s="2">
        <v>5</v>
      </c>
      <c r="I62" s="2">
        <v>0</v>
      </c>
      <c r="K62" s="7">
        <f t="shared" si="0"/>
        <v>2.9324324324324325</v>
      </c>
    </row>
    <row r="63" spans="1:11" ht="12.75">
      <c r="A63" s="2">
        <v>11</v>
      </c>
      <c r="B63" s="2">
        <v>0</v>
      </c>
      <c r="C63" s="2">
        <v>2</v>
      </c>
      <c r="D63" s="2">
        <v>0</v>
      </c>
      <c r="E63" s="2">
        <v>0</v>
      </c>
      <c r="F63" s="2">
        <v>3</v>
      </c>
      <c r="G63" s="2">
        <v>1</v>
      </c>
      <c r="H63" s="2">
        <v>5</v>
      </c>
      <c r="I63" s="2">
        <v>0</v>
      </c>
      <c r="K63" s="7">
        <f t="shared" si="0"/>
        <v>2.081081081081081</v>
      </c>
    </row>
    <row r="64" spans="1:11" ht="12.75">
      <c r="A64" s="2">
        <v>23</v>
      </c>
      <c r="B64" s="2">
        <v>0</v>
      </c>
      <c r="C64" s="2">
        <v>6</v>
      </c>
      <c r="D64" s="2">
        <v>2</v>
      </c>
      <c r="E64" s="2">
        <v>2</v>
      </c>
      <c r="F64" s="2">
        <v>3</v>
      </c>
      <c r="G64" s="2">
        <v>5</v>
      </c>
      <c r="H64" s="2">
        <v>5</v>
      </c>
      <c r="I64" s="2">
        <v>0</v>
      </c>
      <c r="K64" s="7">
        <f t="shared" si="0"/>
        <v>4.351351351351351</v>
      </c>
    </row>
    <row r="65" spans="1:11" ht="12.75">
      <c r="A65" s="2">
        <v>23</v>
      </c>
      <c r="B65" s="2">
        <v>3</v>
      </c>
      <c r="C65" s="2">
        <v>3</v>
      </c>
      <c r="D65" s="2">
        <v>2</v>
      </c>
      <c r="E65" s="2">
        <v>2</v>
      </c>
      <c r="F65" s="2">
        <v>3</v>
      </c>
      <c r="G65" s="2">
        <v>5</v>
      </c>
      <c r="H65" s="2">
        <v>5</v>
      </c>
      <c r="I65" s="2">
        <v>0</v>
      </c>
      <c r="K65" s="7">
        <f t="shared" si="0"/>
        <v>4.351351351351351</v>
      </c>
    </row>
    <row r="66" spans="1:11" ht="12.75">
      <c r="A66" s="2">
        <v>27</v>
      </c>
      <c r="B66" s="2">
        <v>2</v>
      </c>
      <c r="C66" s="2">
        <v>4</v>
      </c>
      <c r="D66" s="2">
        <v>2</v>
      </c>
      <c r="E66" s="2">
        <v>0</v>
      </c>
      <c r="F66" s="2">
        <v>3</v>
      </c>
      <c r="G66" s="2">
        <v>8</v>
      </c>
      <c r="H66" s="2">
        <v>5</v>
      </c>
      <c r="I66" s="2">
        <v>3</v>
      </c>
      <c r="K66" s="7">
        <f t="shared" si="0"/>
        <v>5.108108108108108</v>
      </c>
    </row>
    <row r="67" spans="1:11" ht="12.75">
      <c r="A67" s="2">
        <v>29</v>
      </c>
      <c r="B67" s="2">
        <v>2</v>
      </c>
      <c r="C67" s="2">
        <v>9</v>
      </c>
      <c r="D67" s="2">
        <v>2</v>
      </c>
      <c r="E67" s="2">
        <v>0</v>
      </c>
      <c r="F67" s="2">
        <v>1</v>
      </c>
      <c r="G67" s="2">
        <v>10</v>
      </c>
      <c r="H67" s="2">
        <v>5</v>
      </c>
      <c r="I67" s="2">
        <v>0</v>
      </c>
      <c r="K67" s="7">
        <f aca="true" t="shared" si="1" ref="K67:K130">A67/37*7</f>
        <v>5.486486486486486</v>
      </c>
    </row>
    <row r="68" spans="1:11" ht="12.75">
      <c r="A68" s="2">
        <v>22</v>
      </c>
      <c r="B68" s="2">
        <v>0</v>
      </c>
      <c r="C68" s="2">
        <v>8</v>
      </c>
      <c r="D68" s="2">
        <v>2</v>
      </c>
      <c r="E68" s="2">
        <v>2</v>
      </c>
      <c r="F68" s="2">
        <v>3</v>
      </c>
      <c r="G68" s="2">
        <v>2</v>
      </c>
      <c r="H68" s="2">
        <v>5</v>
      </c>
      <c r="I68" s="2">
        <v>0</v>
      </c>
      <c r="K68" s="7">
        <f t="shared" si="1"/>
        <v>4.162162162162162</v>
      </c>
    </row>
    <row r="69" spans="1:11" ht="12.75">
      <c r="A69" s="2">
        <v>21</v>
      </c>
      <c r="B69" s="2">
        <v>3</v>
      </c>
      <c r="C69" s="2">
        <v>8</v>
      </c>
      <c r="D69" s="2">
        <v>2</v>
      </c>
      <c r="E69" s="2">
        <v>2</v>
      </c>
      <c r="F69" s="2">
        <v>3</v>
      </c>
      <c r="G69" s="2">
        <v>2</v>
      </c>
      <c r="H69" s="2">
        <v>1</v>
      </c>
      <c r="I69" s="2">
        <v>0</v>
      </c>
      <c r="K69" s="7">
        <f t="shared" si="1"/>
        <v>3.972972972972973</v>
      </c>
    </row>
    <row r="70" spans="1:11" ht="12.75">
      <c r="A70" s="2">
        <v>20</v>
      </c>
      <c r="B70" s="2">
        <v>0</v>
      </c>
      <c r="C70" s="2">
        <v>9</v>
      </c>
      <c r="D70" s="2">
        <v>2</v>
      </c>
      <c r="E70" s="2">
        <v>0</v>
      </c>
      <c r="F70" s="2">
        <v>3</v>
      </c>
      <c r="G70" s="2">
        <v>1</v>
      </c>
      <c r="H70" s="2">
        <v>5</v>
      </c>
      <c r="I70" s="2">
        <v>0</v>
      </c>
      <c r="K70" s="7">
        <f t="shared" si="1"/>
        <v>3.783783783783784</v>
      </c>
    </row>
    <row r="71" spans="1:11" ht="12.75">
      <c r="A71" s="2">
        <v>22</v>
      </c>
      <c r="B71" s="2">
        <v>0</v>
      </c>
      <c r="C71" s="2">
        <v>6</v>
      </c>
      <c r="D71" s="2">
        <v>2</v>
      </c>
      <c r="E71" s="2">
        <v>0</v>
      </c>
      <c r="F71" s="2">
        <v>3</v>
      </c>
      <c r="G71" s="2">
        <v>6</v>
      </c>
      <c r="H71" s="2">
        <v>5</v>
      </c>
      <c r="I71" s="2">
        <v>0</v>
      </c>
      <c r="K71" s="7">
        <f t="shared" si="1"/>
        <v>4.162162162162162</v>
      </c>
    </row>
    <row r="72" spans="1:11" ht="12.75">
      <c r="A72" s="2">
        <v>26</v>
      </c>
      <c r="B72" s="2">
        <v>2</v>
      </c>
      <c r="C72" s="2">
        <v>6</v>
      </c>
      <c r="D72" s="2">
        <v>2</v>
      </c>
      <c r="E72" s="2">
        <v>2</v>
      </c>
      <c r="F72" s="2">
        <v>3</v>
      </c>
      <c r="G72" s="2">
        <v>5</v>
      </c>
      <c r="H72" s="2">
        <v>5</v>
      </c>
      <c r="I72" s="2">
        <v>1</v>
      </c>
      <c r="K72" s="7">
        <f t="shared" si="1"/>
        <v>4.918918918918919</v>
      </c>
    </row>
    <row r="73" spans="1:11" ht="12.75">
      <c r="A73" s="2">
        <v>28</v>
      </c>
      <c r="B73" s="2">
        <v>2</v>
      </c>
      <c r="C73" s="2">
        <v>9</v>
      </c>
      <c r="D73" s="2">
        <v>2</v>
      </c>
      <c r="E73" s="2">
        <v>2</v>
      </c>
      <c r="F73" s="2">
        <v>3</v>
      </c>
      <c r="G73" s="2">
        <v>2</v>
      </c>
      <c r="H73" s="2">
        <v>5</v>
      </c>
      <c r="I73" s="2">
        <v>3</v>
      </c>
      <c r="K73" s="7">
        <f t="shared" si="1"/>
        <v>5.297297297297297</v>
      </c>
    </row>
    <row r="74" spans="1:11" ht="12.75">
      <c r="A74" s="2">
        <v>23</v>
      </c>
      <c r="B74" s="2">
        <v>0</v>
      </c>
      <c r="C74" s="2">
        <v>9</v>
      </c>
      <c r="D74" s="2">
        <v>2</v>
      </c>
      <c r="E74" s="2">
        <v>2</v>
      </c>
      <c r="F74" s="2">
        <v>3</v>
      </c>
      <c r="G74" s="2">
        <v>2</v>
      </c>
      <c r="H74" s="2">
        <v>5</v>
      </c>
      <c r="I74" s="2">
        <v>0</v>
      </c>
      <c r="K74" s="7">
        <f t="shared" si="1"/>
        <v>4.351351351351351</v>
      </c>
    </row>
    <row r="75" spans="1:11" ht="12.75">
      <c r="A75" s="2">
        <v>26</v>
      </c>
      <c r="B75" s="2">
        <v>0</v>
      </c>
      <c r="C75" s="2">
        <v>5</v>
      </c>
      <c r="D75" s="2">
        <v>2</v>
      </c>
      <c r="E75" s="2">
        <v>2</v>
      </c>
      <c r="F75" s="2">
        <v>3</v>
      </c>
      <c r="G75" s="2">
        <v>6</v>
      </c>
      <c r="H75" s="2">
        <v>5</v>
      </c>
      <c r="I75" s="2">
        <v>3</v>
      </c>
      <c r="K75" s="7">
        <f t="shared" si="1"/>
        <v>4.918918918918919</v>
      </c>
    </row>
    <row r="76" spans="1:11" ht="12.75">
      <c r="A76" s="2">
        <v>28</v>
      </c>
      <c r="B76" s="2">
        <v>0</v>
      </c>
      <c r="C76" s="2">
        <v>9</v>
      </c>
      <c r="D76" s="2">
        <v>2</v>
      </c>
      <c r="E76" s="2">
        <v>2</v>
      </c>
      <c r="F76" s="2">
        <v>2</v>
      </c>
      <c r="G76" s="2">
        <v>8</v>
      </c>
      <c r="H76" s="2">
        <v>5</v>
      </c>
      <c r="I76" s="2">
        <v>0</v>
      </c>
      <c r="K76" s="7">
        <f t="shared" si="1"/>
        <v>5.297297297297297</v>
      </c>
    </row>
    <row r="77" spans="1:11" ht="12.75">
      <c r="A77" s="2">
        <v>25</v>
      </c>
      <c r="B77" s="2">
        <v>2</v>
      </c>
      <c r="C77" s="2">
        <v>9</v>
      </c>
      <c r="D77" s="2">
        <v>2</v>
      </c>
      <c r="E77" s="2">
        <v>2</v>
      </c>
      <c r="F77" s="2">
        <v>3</v>
      </c>
      <c r="G77" s="2">
        <v>2</v>
      </c>
      <c r="H77" s="2">
        <v>5</v>
      </c>
      <c r="I77" s="2">
        <v>0</v>
      </c>
      <c r="K77" s="7">
        <f t="shared" si="1"/>
        <v>4.72972972972973</v>
      </c>
    </row>
    <row r="78" spans="1:11" ht="12.75">
      <c r="A78" s="2">
        <v>23</v>
      </c>
      <c r="B78" s="2">
        <v>0</v>
      </c>
      <c r="C78" s="2">
        <v>9</v>
      </c>
      <c r="D78" s="2">
        <v>2</v>
      </c>
      <c r="E78" s="2">
        <v>2</v>
      </c>
      <c r="F78" s="2">
        <v>3</v>
      </c>
      <c r="G78" s="2">
        <v>2</v>
      </c>
      <c r="H78" s="2">
        <v>5</v>
      </c>
      <c r="I78" s="2">
        <v>0</v>
      </c>
      <c r="K78" s="7">
        <f t="shared" si="1"/>
        <v>4.351351351351351</v>
      </c>
    </row>
    <row r="79" spans="1:11" ht="12.75">
      <c r="A79" s="2">
        <v>15</v>
      </c>
      <c r="B79" s="2">
        <v>0</v>
      </c>
      <c r="C79" s="2">
        <v>7</v>
      </c>
      <c r="D79" s="2">
        <v>2</v>
      </c>
      <c r="E79" s="2">
        <v>0</v>
      </c>
      <c r="F79" s="2">
        <v>0</v>
      </c>
      <c r="G79" s="2">
        <v>1</v>
      </c>
      <c r="H79" s="2">
        <v>5</v>
      </c>
      <c r="I79" s="2">
        <v>0</v>
      </c>
      <c r="K79" s="7">
        <f t="shared" si="1"/>
        <v>2.837837837837838</v>
      </c>
    </row>
    <row r="80" spans="1:11" ht="12.75">
      <c r="A80" s="2">
        <v>19</v>
      </c>
      <c r="B80" s="2">
        <v>2</v>
      </c>
      <c r="C80" s="2">
        <v>8</v>
      </c>
      <c r="D80" s="2">
        <v>0</v>
      </c>
      <c r="E80" s="2">
        <v>2</v>
      </c>
      <c r="F80" s="2">
        <v>3</v>
      </c>
      <c r="G80" s="2">
        <v>0</v>
      </c>
      <c r="H80" s="2">
        <v>4</v>
      </c>
      <c r="I80" s="2">
        <v>0</v>
      </c>
      <c r="K80" s="7">
        <f t="shared" si="1"/>
        <v>3.5945945945945943</v>
      </c>
    </row>
    <row r="81" spans="1:11" ht="12.75">
      <c r="A81" s="2">
        <v>28</v>
      </c>
      <c r="B81" s="2">
        <v>2</v>
      </c>
      <c r="C81" s="2">
        <v>9</v>
      </c>
      <c r="D81" s="2">
        <v>2</v>
      </c>
      <c r="E81" s="2">
        <v>2</v>
      </c>
      <c r="F81" s="2">
        <v>3</v>
      </c>
      <c r="G81" s="2">
        <v>2</v>
      </c>
      <c r="H81" s="2">
        <v>5</v>
      </c>
      <c r="I81" s="2">
        <v>3</v>
      </c>
      <c r="K81" s="7">
        <f t="shared" si="1"/>
        <v>5.297297297297297</v>
      </c>
    </row>
    <row r="82" spans="1:11" ht="12.75">
      <c r="A82" s="2">
        <v>23</v>
      </c>
      <c r="B82" s="2">
        <v>3</v>
      </c>
      <c r="C82" s="2">
        <v>9</v>
      </c>
      <c r="D82" s="2">
        <v>2</v>
      </c>
      <c r="E82" s="2">
        <v>2</v>
      </c>
      <c r="F82" s="2">
        <v>3</v>
      </c>
      <c r="G82" s="2">
        <v>2</v>
      </c>
      <c r="H82" s="2">
        <v>2</v>
      </c>
      <c r="I82" s="2">
        <v>0</v>
      </c>
      <c r="K82" s="7">
        <f t="shared" si="1"/>
        <v>4.351351351351351</v>
      </c>
    </row>
    <row r="83" spans="1:11" ht="12.75">
      <c r="A83" s="2">
        <v>14</v>
      </c>
      <c r="B83" s="2">
        <v>0</v>
      </c>
      <c r="C83" s="2">
        <v>2</v>
      </c>
      <c r="D83" s="2">
        <v>2</v>
      </c>
      <c r="E83" s="2">
        <v>0</v>
      </c>
      <c r="F83" s="2">
        <v>3</v>
      </c>
      <c r="G83" s="2">
        <v>2</v>
      </c>
      <c r="H83" s="2">
        <v>5</v>
      </c>
      <c r="I83" s="2">
        <v>0</v>
      </c>
      <c r="K83" s="7">
        <f t="shared" si="1"/>
        <v>2.6486486486486487</v>
      </c>
    </row>
    <row r="84" spans="1:11" ht="12.75">
      <c r="A84" s="2">
        <v>16</v>
      </c>
      <c r="B84" s="2">
        <v>2</v>
      </c>
      <c r="C84" s="2">
        <v>5</v>
      </c>
      <c r="D84" s="2">
        <v>2</v>
      </c>
      <c r="E84" s="2">
        <v>0</v>
      </c>
      <c r="F84" s="2">
        <v>0</v>
      </c>
      <c r="G84" s="2">
        <v>2</v>
      </c>
      <c r="H84" s="2">
        <v>5</v>
      </c>
      <c r="I84" s="2">
        <v>0</v>
      </c>
      <c r="K84" s="7">
        <f t="shared" si="1"/>
        <v>3.027027027027027</v>
      </c>
    </row>
    <row r="85" spans="1:11" ht="12.75">
      <c r="A85" s="2">
        <v>18</v>
      </c>
      <c r="B85" s="2">
        <v>0</v>
      </c>
      <c r="C85" s="2">
        <v>6</v>
      </c>
      <c r="D85" s="2">
        <v>2</v>
      </c>
      <c r="E85" s="2">
        <v>0</v>
      </c>
      <c r="F85" s="2">
        <v>3</v>
      </c>
      <c r="G85" s="2">
        <v>2</v>
      </c>
      <c r="H85" s="2">
        <v>5</v>
      </c>
      <c r="I85" s="2">
        <v>0</v>
      </c>
      <c r="K85" s="7">
        <f t="shared" si="1"/>
        <v>3.4054054054054057</v>
      </c>
    </row>
    <row r="86" spans="1:11" ht="12.75">
      <c r="A86" s="2">
        <v>15</v>
      </c>
      <c r="B86" s="2">
        <v>2</v>
      </c>
      <c r="C86" s="2">
        <v>6</v>
      </c>
      <c r="D86" s="2">
        <v>2</v>
      </c>
      <c r="E86" s="2">
        <v>0</v>
      </c>
      <c r="F86" s="2">
        <v>0</v>
      </c>
      <c r="G86" s="2">
        <v>0</v>
      </c>
      <c r="H86" s="2">
        <v>5</v>
      </c>
      <c r="I86" s="2">
        <v>0</v>
      </c>
      <c r="K86" s="7">
        <f t="shared" si="1"/>
        <v>2.837837837837838</v>
      </c>
    </row>
    <row r="87" spans="1:11" ht="12.75">
      <c r="A87" s="2">
        <v>20.5</v>
      </c>
      <c r="B87" s="2">
        <v>0</v>
      </c>
      <c r="C87" s="2">
        <v>8.5</v>
      </c>
      <c r="D87" s="2">
        <v>2</v>
      </c>
      <c r="E87" s="2">
        <v>2</v>
      </c>
      <c r="F87" s="2">
        <v>3</v>
      </c>
      <c r="G87" s="2">
        <v>0</v>
      </c>
      <c r="H87" s="2">
        <v>5</v>
      </c>
      <c r="I87" s="2">
        <v>0</v>
      </c>
      <c r="K87" s="7">
        <f t="shared" si="1"/>
        <v>3.8783783783783785</v>
      </c>
    </row>
    <row r="88" spans="1:11" ht="12.75">
      <c r="A88" s="2">
        <v>26.5</v>
      </c>
      <c r="B88" s="2">
        <v>1.5</v>
      </c>
      <c r="C88" s="2">
        <v>7</v>
      </c>
      <c r="D88" s="2">
        <v>2</v>
      </c>
      <c r="E88" s="2">
        <v>0</v>
      </c>
      <c r="F88" s="2">
        <v>0</v>
      </c>
      <c r="G88" s="2">
        <v>10</v>
      </c>
      <c r="H88" s="2">
        <v>5</v>
      </c>
      <c r="I88" s="2">
        <v>1</v>
      </c>
      <c r="K88" s="7">
        <f t="shared" si="1"/>
        <v>5.013513513513514</v>
      </c>
    </row>
    <row r="89" spans="1:11" ht="12.75">
      <c r="A89" s="2">
        <v>15</v>
      </c>
      <c r="B89" s="2">
        <v>0</v>
      </c>
      <c r="C89" s="2">
        <v>6</v>
      </c>
      <c r="D89" s="2">
        <v>0</v>
      </c>
      <c r="E89" s="2">
        <v>2</v>
      </c>
      <c r="F89" s="2">
        <v>2</v>
      </c>
      <c r="G89" s="2">
        <v>0</v>
      </c>
      <c r="H89" s="2">
        <v>5</v>
      </c>
      <c r="I89" s="2">
        <v>0</v>
      </c>
      <c r="K89" s="7">
        <f t="shared" si="1"/>
        <v>2.837837837837838</v>
      </c>
    </row>
    <row r="90" spans="1:11" ht="12.75">
      <c r="A90" s="2">
        <v>30</v>
      </c>
      <c r="B90" s="2">
        <v>3</v>
      </c>
      <c r="C90" s="2">
        <v>9</v>
      </c>
      <c r="D90" s="2">
        <v>2</v>
      </c>
      <c r="E90" s="2">
        <v>2</v>
      </c>
      <c r="F90" s="2">
        <v>1</v>
      </c>
      <c r="G90" s="2">
        <v>6</v>
      </c>
      <c r="H90" s="2">
        <v>5</v>
      </c>
      <c r="I90" s="2">
        <v>2</v>
      </c>
      <c r="K90" s="7">
        <f t="shared" si="1"/>
        <v>5.675675675675676</v>
      </c>
    </row>
    <row r="91" spans="1:11" ht="12.75">
      <c r="A91" s="2">
        <v>21</v>
      </c>
      <c r="B91" s="2">
        <v>2</v>
      </c>
      <c r="C91" s="2">
        <v>9</v>
      </c>
      <c r="D91" s="2">
        <v>2</v>
      </c>
      <c r="E91" s="2">
        <v>0</v>
      </c>
      <c r="F91" s="2">
        <v>3</v>
      </c>
      <c r="G91" s="2">
        <v>0</v>
      </c>
      <c r="H91" s="2">
        <v>5</v>
      </c>
      <c r="I91" s="2">
        <v>0</v>
      </c>
      <c r="K91" s="7">
        <f t="shared" si="1"/>
        <v>3.972972972972973</v>
      </c>
    </row>
    <row r="92" spans="1:11" ht="12.75">
      <c r="A92" s="2">
        <v>25</v>
      </c>
      <c r="B92" s="2">
        <v>2</v>
      </c>
      <c r="C92" s="2">
        <v>9</v>
      </c>
      <c r="D92" s="2">
        <v>2</v>
      </c>
      <c r="E92" s="2">
        <v>2</v>
      </c>
      <c r="F92" s="2">
        <v>3</v>
      </c>
      <c r="G92" s="2">
        <v>2</v>
      </c>
      <c r="H92" s="2">
        <v>5</v>
      </c>
      <c r="I92" s="2">
        <v>0</v>
      </c>
      <c r="K92" s="7">
        <f t="shared" si="1"/>
        <v>4.72972972972973</v>
      </c>
    </row>
    <row r="93" spans="1:11" ht="12.75">
      <c r="A93" s="2">
        <v>24</v>
      </c>
      <c r="B93" s="2">
        <v>1</v>
      </c>
      <c r="C93" s="2">
        <v>9</v>
      </c>
      <c r="D93" s="2">
        <v>2</v>
      </c>
      <c r="E93" s="2">
        <v>2</v>
      </c>
      <c r="F93" s="2">
        <v>3</v>
      </c>
      <c r="G93" s="2">
        <v>2</v>
      </c>
      <c r="H93" s="2">
        <v>5</v>
      </c>
      <c r="I93" s="2">
        <v>0</v>
      </c>
      <c r="K93" s="7">
        <f t="shared" si="1"/>
        <v>4.54054054054054</v>
      </c>
    </row>
    <row r="94" spans="1:11" ht="12.75">
      <c r="A94" s="2">
        <v>18</v>
      </c>
      <c r="B94" s="2">
        <v>0</v>
      </c>
      <c r="C94" s="2">
        <v>9</v>
      </c>
      <c r="D94" s="2">
        <v>2</v>
      </c>
      <c r="E94" s="2">
        <v>0</v>
      </c>
      <c r="F94" s="2">
        <v>0</v>
      </c>
      <c r="G94" s="2">
        <v>0</v>
      </c>
      <c r="H94" s="2">
        <v>5</v>
      </c>
      <c r="I94" s="2">
        <v>2</v>
      </c>
      <c r="K94" s="7">
        <f t="shared" si="1"/>
        <v>3.4054054054054057</v>
      </c>
    </row>
    <row r="95" spans="1:11" ht="12.75">
      <c r="A95" s="2">
        <v>19</v>
      </c>
      <c r="B95" s="2">
        <v>0</v>
      </c>
      <c r="C95" s="2">
        <v>5</v>
      </c>
      <c r="D95" s="2">
        <v>2</v>
      </c>
      <c r="E95" s="2">
        <v>2</v>
      </c>
      <c r="F95" s="2">
        <v>3</v>
      </c>
      <c r="G95" s="2">
        <v>2</v>
      </c>
      <c r="H95" s="2">
        <v>5</v>
      </c>
      <c r="I95" s="2">
        <v>0</v>
      </c>
      <c r="K95" s="7">
        <f t="shared" si="1"/>
        <v>3.5945945945945943</v>
      </c>
    </row>
    <row r="96" spans="1:11" ht="12.75">
      <c r="A96" s="2">
        <v>23</v>
      </c>
      <c r="B96" s="2">
        <v>0</v>
      </c>
      <c r="C96" s="2">
        <v>9</v>
      </c>
      <c r="D96" s="2">
        <v>2</v>
      </c>
      <c r="E96" s="2">
        <v>2</v>
      </c>
      <c r="F96" s="2">
        <v>3</v>
      </c>
      <c r="G96" s="2">
        <v>0</v>
      </c>
      <c r="H96" s="2">
        <v>4</v>
      </c>
      <c r="I96" s="2">
        <v>3</v>
      </c>
      <c r="K96" s="7">
        <f t="shared" si="1"/>
        <v>4.351351351351351</v>
      </c>
    </row>
    <row r="97" spans="1:11" ht="12.75">
      <c r="A97" s="2">
        <v>23</v>
      </c>
      <c r="B97" s="2">
        <v>0</v>
      </c>
      <c r="C97" s="2">
        <v>9</v>
      </c>
      <c r="D97" s="2">
        <v>2</v>
      </c>
      <c r="E97" s="2">
        <v>2</v>
      </c>
      <c r="F97" s="2">
        <v>3</v>
      </c>
      <c r="G97" s="2">
        <v>2</v>
      </c>
      <c r="H97" s="2">
        <v>5</v>
      </c>
      <c r="I97" s="2">
        <v>0</v>
      </c>
      <c r="K97" s="7">
        <f t="shared" si="1"/>
        <v>4.351351351351351</v>
      </c>
    </row>
    <row r="98" spans="1:11" ht="12.75">
      <c r="A98" s="2">
        <v>25</v>
      </c>
      <c r="B98" s="2">
        <v>0</v>
      </c>
      <c r="C98" s="2">
        <v>9</v>
      </c>
      <c r="D98" s="2">
        <v>1</v>
      </c>
      <c r="E98" s="2">
        <v>1</v>
      </c>
      <c r="F98" s="2">
        <v>3</v>
      </c>
      <c r="G98" s="2">
        <v>10</v>
      </c>
      <c r="H98" s="2">
        <v>1</v>
      </c>
      <c r="I98" s="2">
        <v>0</v>
      </c>
      <c r="K98" s="7">
        <f t="shared" si="1"/>
        <v>4.72972972972973</v>
      </c>
    </row>
    <row r="99" spans="1:11" ht="12.75">
      <c r="A99" s="2">
        <v>19</v>
      </c>
      <c r="B99" s="2">
        <v>0</v>
      </c>
      <c r="C99" s="2">
        <v>7</v>
      </c>
      <c r="D99" s="2">
        <v>2</v>
      </c>
      <c r="E99" s="2">
        <v>0</v>
      </c>
      <c r="F99" s="2">
        <v>3</v>
      </c>
      <c r="G99" s="2">
        <v>2</v>
      </c>
      <c r="H99" s="2">
        <v>5</v>
      </c>
      <c r="I99" s="2">
        <v>0</v>
      </c>
      <c r="K99" s="7">
        <f t="shared" si="1"/>
        <v>3.5945945945945943</v>
      </c>
    </row>
    <row r="100" spans="1:11" ht="12.75">
      <c r="A100" s="2">
        <v>4</v>
      </c>
      <c r="B100" s="2">
        <v>0</v>
      </c>
      <c r="C100" s="2">
        <v>1</v>
      </c>
      <c r="D100" s="2">
        <v>2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K100" s="7">
        <f t="shared" si="1"/>
        <v>0.7567567567567568</v>
      </c>
    </row>
    <row r="101" spans="1:11" ht="12.75">
      <c r="A101" s="2">
        <v>29</v>
      </c>
      <c r="B101" s="2">
        <v>2</v>
      </c>
      <c r="C101" s="2">
        <v>9</v>
      </c>
      <c r="D101" s="2">
        <v>2</v>
      </c>
      <c r="E101" s="2">
        <v>0</v>
      </c>
      <c r="F101" s="2">
        <v>3</v>
      </c>
      <c r="G101" s="2">
        <v>8</v>
      </c>
      <c r="H101" s="2">
        <v>5</v>
      </c>
      <c r="I101" s="2">
        <v>0</v>
      </c>
      <c r="K101" s="7">
        <f t="shared" si="1"/>
        <v>5.486486486486486</v>
      </c>
    </row>
    <row r="102" spans="1:11" ht="12.75">
      <c r="A102" s="2">
        <v>15</v>
      </c>
      <c r="B102" s="2">
        <v>0</v>
      </c>
      <c r="C102" s="2">
        <v>2</v>
      </c>
      <c r="D102" s="2">
        <v>2</v>
      </c>
      <c r="E102" s="2">
        <v>1</v>
      </c>
      <c r="F102" s="2">
        <v>3</v>
      </c>
      <c r="G102" s="2">
        <v>2</v>
      </c>
      <c r="H102" s="2">
        <v>5</v>
      </c>
      <c r="I102" s="2">
        <v>0</v>
      </c>
      <c r="K102" s="7">
        <f t="shared" si="1"/>
        <v>2.837837837837838</v>
      </c>
    </row>
    <row r="103" spans="1:11" ht="12.75">
      <c r="A103" s="2">
        <v>13</v>
      </c>
      <c r="B103" s="2">
        <v>0</v>
      </c>
      <c r="C103" s="2">
        <v>9</v>
      </c>
      <c r="D103" s="2">
        <v>2</v>
      </c>
      <c r="E103" s="2">
        <v>2</v>
      </c>
      <c r="F103" s="2">
        <v>0</v>
      </c>
      <c r="G103" s="2">
        <v>0</v>
      </c>
      <c r="H103" s="2">
        <v>0</v>
      </c>
      <c r="I103" s="2">
        <v>0</v>
      </c>
      <c r="K103" s="7">
        <f t="shared" si="1"/>
        <v>2.4594594594594597</v>
      </c>
    </row>
    <row r="104" spans="1:11" ht="12.75">
      <c r="A104" s="2">
        <v>25.5</v>
      </c>
      <c r="B104" s="2">
        <v>0.5</v>
      </c>
      <c r="C104" s="2">
        <v>9</v>
      </c>
      <c r="D104" s="2">
        <v>2</v>
      </c>
      <c r="E104" s="2">
        <v>2</v>
      </c>
      <c r="F104" s="2">
        <v>3</v>
      </c>
      <c r="G104" s="2">
        <v>4</v>
      </c>
      <c r="H104" s="2">
        <v>5</v>
      </c>
      <c r="I104" s="2">
        <v>0</v>
      </c>
      <c r="K104" s="7">
        <f t="shared" si="1"/>
        <v>4.824324324324324</v>
      </c>
    </row>
    <row r="105" spans="1:11" ht="12.75">
      <c r="A105" s="2">
        <v>25</v>
      </c>
      <c r="B105" s="2">
        <v>2</v>
      </c>
      <c r="C105" s="2">
        <v>6</v>
      </c>
      <c r="D105" s="2">
        <v>2</v>
      </c>
      <c r="E105" s="2">
        <v>2</v>
      </c>
      <c r="F105" s="2">
        <v>3</v>
      </c>
      <c r="G105" s="2">
        <v>5</v>
      </c>
      <c r="H105" s="2">
        <v>5</v>
      </c>
      <c r="I105" s="2">
        <v>0</v>
      </c>
      <c r="K105" s="7">
        <f t="shared" si="1"/>
        <v>4.72972972972973</v>
      </c>
    </row>
    <row r="106" spans="1:11" ht="12.75">
      <c r="A106" s="2">
        <v>10</v>
      </c>
      <c r="B106" s="2">
        <v>2</v>
      </c>
      <c r="C106" s="2">
        <v>3</v>
      </c>
      <c r="D106" s="2">
        <v>2</v>
      </c>
      <c r="E106" s="2">
        <v>0</v>
      </c>
      <c r="F106" s="2">
        <v>3</v>
      </c>
      <c r="G106" s="2">
        <v>0</v>
      </c>
      <c r="H106" s="2">
        <v>0</v>
      </c>
      <c r="I106" s="2">
        <v>0</v>
      </c>
      <c r="K106" s="7">
        <f t="shared" si="1"/>
        <v>1.891891891891892</v>
      </c>
    </row>
    <row r="107" spans="1:11" ht="12.75">
      <c r="A107" s="2">
        <v>0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K107" s="7">
        <f t="shared" si="1"/>
        <v>0</v>
      </c>
    </row>
    <row r="108" spans="1:11" ht="12.75">
      <c r="A108" s="2">
        <v>17</v>
      </c>
      <c r="B108" s="2">
        <v>0</v>
      </c>
      <c r="C108" s="2">
        <v>9</v>
      </c>
      <c r="D108" s="2">
        <v>2</v>
      </c>
      <c r="E108" s="2">
        <v>0</v>
      </c>
      <c r="F108" s="2">
        <v>1</v>
      </c>
      <c r="G108" s="2">
        <v>0</v>
      </c>
      <c r="H108" s="2">
        <v>5</v>
      </c>
      <c r="I108" s="2">
        <v>0</v>
      </c>
      <c r="K108" s="7">
        <f t="shared" si="1"/>
        <v>3.2162162162162162</v>
      </c>
    </row>
    <row r="109" spans="1:11" ht="12.75">
      <c r="A109" s="2">
        <v>23</v>
      </c>
      <c r="B109" s="2">
        <v>0</v>
      </c>
      <c r="C109" s="2">
        <v>9</v>
      </c>
      <c r="D109" s="2">
        <v>2</v>
      </c>
      <c r="E109" s="2">
        <v>2</v>
      </c>
      <c r="F109" s="2">
        <v>3</v>
      </c>
      <c r="G109" s="2">
        <v>2</v>
      </c>
      <c r="H109" s="2">
        <v>5</v>
      </c>
      <c r="I109" s="2">
        <v>0</v>
      </c>
      <c r="K109" s="7">
        <f t="shared" si="1"/>
        <v>4.351351351351351</v>
      </c>
    </row>
    <row r="110" spans="1:11" ht="12.75">
      <c r="A110" s="2">
        <v>17</v>
      </c>
      <c r="B110" s="2">
        <v>0</v>
      </c>
      <c r="C110" s="2">
        <v>6</v>
      </c>
      <c r="D110" s="2">
        <v>2</v>
      </c>
      <c r="E110" s="2">
        <v>0</v>
      </c>
      <c r="F110" s="2">
        <v>1</v>
      </c>
      <c r="G110" s="2">
        <v>0</v>
      </c>
      <c r="H110" s="2">
        <v>5</v>
      </c>
      <c r="I110" s="2">
        <v>3</v>
      </c>
      <c r="K110" s="7">
        <f t="shared" si="1"/>
        <v>3.2162162162162162</v>
      </c>
    </row>
    <row r="111" spans="1:11" ht="12.75">
      <c r="A111" s="2">
        <v>19</v>
      </c>
      <c r="B111" s="2">
        <v>0.5</v>
      </c>
      <c r="C111" s="2">
        <v>6</v>
      </c>
      <c r="D111" s="2">
        <v>2</v>
      </c>
      <c r="E111" s="2">
        <v>2</v>
      </c>
      <c r="F111" s="2">
        <v>3</v>
      </c>
      <c r="G111" s="2">
        <v>0.5</v>
      </c>
      <c r="H111" s="2">
        <v>5</v>
      </c>
      <c r="I111" s="2">
        <v>0</v>
      </c>
      <c r="K111" s="7">
        <f t="shared" si="1"/>
        <v>3.5945945945945943</v>
      </c>
    </row>
    <row r="112" spans="1:11" ht="12.75">
      <c r="A112" s="2">
        <v>20</v>
      </c>
      <c r="B112" s="2">
        <v>0</v>
      </c>
      <c r="C112" s="2">
        <v>8</v>
      </c>
      <c r="D112" s="2">
        <v>2</v>
      </c>
      <c r="E112" s="2">
        <v>2</v>
      </c>
      <c r="F112" s="2">
        <v>3</v>
      </c>
      <c r="G112" s="2">
        <v>2</v>
      </c>
      <c r="H112" s="2">
        <v>3</v>
      </c>
      <c r="I112" s="2">
        <v>0</v>
      </c>
      <c r="K112" s="7">
        <f t="shared" si="1"/>
        <v>3.783783783783784</v>
      </c>
    </row>
    <row r="113" spans="1:11" ht="12.75">
      <c r="A113" s="2">
        <v>21</v>
      </c>
      <c r="B113" s="2">
        <v>2</v>
      </c>
      <c r="C113" s="2">
        <v>9</v>
      </c>
      <c r="D113" s="2">
        <v>2</v>
      </c>
      <c r="E113" s="2">
        <v>0</v>
      </c>
      <c r="F113" s="2">
        <v>3</v>
      </c>
      <c r="G113" s="2">
        <v>0</v>
      </c>
      <c r="H113" s="2">
        <v>5</v>
      </c>
      <c r="I113" s="2">
        <v>0</v>
      </c>
      <c r="K113" s="7">
        <f t="shared" si="1"/>
        <v>3.972972972972973</v>
      </c>
    </row>
    <row r="114" spans="1:11" ht="12.75">
      <c r="A114" s="2">
        <v>18.5</v>
      </c>
      <c r="B114" s="2">
        <v>1</v>
      </c>
      <c r="C114" s="2">
        <v>7.5</v>
      </c>
      <c r="D114" s="2">
        <v>2</v>
      </c>
      <c r="E114" s="2">
        <v>0</v>
      </c>
      <c r="F114" s="2">
        <v>0</v>
      </c>
      <c r="G114" s="2">
        <v>0</v>
      </c>
      <c r="H114" s="2">
        <v>5</v>
      </c>
      <c r="I114" s="2">
        <v>3</v>
      </c>
      <c r="K114" s="7">
        <f t="shared" si="1"/>
        <v>3.5</v>
      </c>
    </row>
    <row r="115" spans="1:11" ht="12.75">
      <c r="A115" s="2">
        <v>26</v>
      </c>
      <c r="B115" s="2">
        <v>0</v>
      </c>
      <c r="C115" s="2">
        <v>9</v>
      </c>
      <c r="D115" s="2">
        <v>2</v>
      </c>
      <c r="E115" s="2">
        <v>2</v>
      </c>
      <c r="F115" s="2">
        <v>3</v>
      </c>
      <c r="G115" s="2">
        <v>5</v>
      </c>
      <c r="H115" s="2">
        <v>5</v>
      </c>
      <c r="I115" s="2">
        <v>0</v>
      </c>
      <c r="K115" s="7">
        <f t="shared" si="1"/>
        <v>4.918918918918919</v>
      </c>
    </row>
    <row r="116" spans="1:11" ht="12.75">
      <c r="A116" s="2">
        <v>22.5</v>
      </c>
      <c r="B116" s="2">
        <v>1.5</v>
      </c>
      <c r="C116" s="2">
        <v>9</v>
      </c>
      <c r="D116" s="2">
        <v>2</v>
      </c>
      <c r="E116" s="2">
        <v>2</v>
      </c>
      <c r="F116" s="2">
        <v>3</v>
      </c>
      <c r="G116" s="2">
        <v>0</v>
      </c>
      <c r="H116" s="2">
        <v>5</v>
      </c>
      <c r="I116" s="2">
        <v>0</v>
      </c>
      <c r="K116" s="7">
        <f t="shared" si="1"/>
        <v>4.256756756756757</v>
      </c>
    </row>
    <row r="117" spans="1:11" ht="12.75">
      <c r="A117" s="2">
        <v>15</v>
      </c>
      <c r="B117" s="2">
        <v>0</v>
      </c>
      <c r="C117" s="2">
        <v>6</v>
      </c>
      <c r="D117" s="2">
        <v>2</v>
      </c>
      <c r="E117" s="2">
        <v>0</v>
      </c>
      <c r="F117" s="2">
        <v>0</v>
      </c>
      <c r="G117" s="2">
        <v>2</v>
      </c>
      <c r="H117" s="2">
        <v>5</v>
      </c>
      <c r="I117" s="2">
        <v>0</v>
      </c>
      <c r="K117" s="7">
        <f t="shared" si="1"/>
        <v>2.837837837837838</v>
      </c>
    </row>
    <row r="118" spans="1:11" ht="12.75">
      <c r="A118" s="2">
        <v>11</v>
      </c>
      <c r="B118" s="2">
        <v>0</v>
      </c>
      <c r="C118" s="2">
        <v>3</v>
      </c>
      <c r="D118" s="2">
        <v>2</v>
      </c>
      <c r="E118" s="2">
        <v>0</v>
      </c>
      <c r="F118" s="2">
        <v>0</v>
      </c>
      <c r="G118" s="2">
        <v>0</v>
      </c>
      <c r="H118" s="2">
        <v>5</v>
      </c>
      <c r="I118" s="2">
        <v>1</v>
      </c>
      <c r="K118" s="7">
        <f t="shared" si="1"/>
        <v>2.081081081081081</v>
      </c>
    </row>
    <row r="119" spans="1:11" ht="12.75">
      <c r="A119" s="2">
        <v>19</v>
      </c>
      <c r="B119" s="2">
        <v>0</v>
      </c>
      <c r="C119" s="2">
        <v>8</v>
      </c>
      <c r="D119" s="2">
        <v>2</v>
      </c>
      <c r="E119" s="2">
        <v>0</v>
      </c>
      <c r="F119" s="2">
        <v>1</v>
      </c>
      <c r="G119" s="2">
        <v>8</v>
      </c>
      <c r="H119" s="2">
        <v>0</v>
      </c>
      <c r="I119" s="2">
        <v>0</v>
      </c>
      <c r="K119" s="7">
        <f t="shared" si="1"/>
        <v>3.5945945945945943</v>
      </c>
    </row>
    <row r="120" spans="1:11" ht="12.75">
      <c r="A120" s="2">
        <v>21</v>
      </c>
      <c r="B120" s="2">
        <v>0</v>
      </c>
      <c r="C120" s="2">
        <v>9</v>
      </c>
      <c r="D120" s="2">
        <v>2</v>
      </c>
      <c r="E120" s="2">
        <v>2</v>
      </c>
      <c r="F120" s="2">
        <v>3</v>
      </c>
      <c r="G120" s="2">
        <v>0</v>
      </c>
      <c r="H120" s="2">
        <v>5</v>
      </c>
      <c r="I120" s="2">
        <v>0</v>
      </c>
      <c r="K120" s="7">
        <f t="shared" si="1"/>
        <v>3.972972972972973</v>
      </c>
    </row>
    <row r="121" spans="1:11" ht="12.75">
      <c r="A121" s="2">
        <v>19</v>
      </c>
      <c r="B121" s="2">
        <v>0</v>
      </c>
      <c r="C121" s="2">
        <v>9</v>
      </c>
      <c r="D121" s="2">
        <v>2</v>
      </c>
      <c r="E121" s="2">
        <v>2</v>
      </c>
      <c r="F121" s="2">
        <v>3</v>
      </c>
      <c r="G121" s="2">
        <v>2</v>
      </c>
      <c r="H121" s="2">
        <v>1</v>
      </c>
      <c r="I121" s="2">
        <v>0</v>
      </c>
      <c r="K121" s="7">
        <f t="shared" si="1"/>
        <v>3.5945945945945943</v>
      </c>
    </row>
    <row r="122" spans="1:11" ht="12.75">
      <c r="A122" s="2">
        <v>21</v>
      </c>
      <c r="B122" s="2">
        <v>2</v>
      </c>
      <c r="C122" s="2">
        <v>3</v>
      </c>
      <c r="D122" s="2">
        <v>2</v>
      </c>
      <c r="E122" s="2">
        <v>2</v>
      </c>
      <c r="F122" s="2">
        <v>3</v>
      </c>
      <c r="G122" s="2">
        <v>4</v>
      </c>
      <c r="H122" s="2">
        <v>5</v>
      </c>
      <c r="I122" s="2">
        <v>0</v>
      </c>
      <c r="K122" s="7">
        <f t="shared" si="1"/>
        <v>3.972972972972973</v>
      </c>
    </row>
    <row r="123" spans="1:11" ht="12.75">
      <c r="A123" s="2">
        <v>30</v>
      </c>
      <c r="B123" s="2">
        <v>0</v>
      </c>
      <c r="C123" s="2">
        <v>9</v>
      </c>
      <c r="D123" s="2">
        <v>2</v>
      </c>
      <c r="E123" s="2">
        <v>2</v>
      </c>
      <c r="F123" s="2">
        <v>3</v>
      </c>
      <c r="G123" s="2">
        <v>6</v>
      </c>
      <c r="H123" s="2">
        <v>5</v>
      </c>
      <c r="I123" s="2">
        <v>3</v>
      </c>
      <c r="K123" s="7">
        <f t="shared" si="1"/>
        <v>5.675675675675676</v>
      </c>
    </row>
    <row r="124" spans="1:11" ht="12.75">
      <c r="A124" s="2">
        <v>28</v>
      </c>
      <c r="B124" s="2">
        <v>1</v>
      </c>
      <c r="C124" s="2">
        <v>9</v>
      </c>
      <c r="D124" s="2">
        <v>2</v>
      </c>
      <c r="E124" s="2">
        <v>2</v>
      </c>
      <c r="F124" s="2">
        <v>3</v>
      </c>
      <c r="G124" s="2">
        <v>6</v>
      </c>
      <c r="H124" s="2">
        <v>5</v>
      </c>
      <c r="I124" s="2">
        <v>0</v>
      </c>
      <c r="K124" s="7">
        <f t="shared" si="1"/>
        <v>5.297297297297297</v>
      </c>
    </row>
    <row r="125" spans="1:11" ht="12.75">
      <c r="A125" s="2">
        <v>8</v>
      </c>
      <c r="B125" s="2">
        <v>0</v>
      </c>
      <c r="C125" s="2">
        <v>6</v>
      </c>
      <c r="D125" s="2">
        <v>0</v>
      </c>
      <c r="E125" s="2">
        <v>2</v>
      </c>
      <c r="F125" s="2">
        <v>0</v>
      </c>
      <c r="G125" s="2">
        <v>0</v>
      </c>
      <c r="H125" s="2">
        <v>0</v>
      </c>
      <c r="I125" s="2">
        <v>0</v>
      </c>
      <c r="K125" s="7">
        <f t="shared" si="1"/>
        <v>1.5135135135135136</v>
      </c>
    </row>
    <row r="126" spans="1:11" ht="12.75">
      <c r="A126" s="2">
        <v>25</v>
      </c>
      <c r="B126" s="2">
        <v>2</v>
      </c>
      <c r="C126" s="2">
        <v>9</v>
      </c>
      <c r="D126" s="2">
        <v>2</v>
      </c>
      <c r="E126" s="2">
        <v>2</v>
      </c>
      <c r="F126" s="2">
        <v>3</v>
      </c>
      <c r="G126" s="2">
        <v>2</v>
      </c>
      <c r="H126" s="2">
        <v>5</v>
      </c>
      <c r="I126" s="2">
        <v>0</v>
      </c>
      <c r="K126" s="7">
        <f t="shared" si="1"/>
        <v>4.72972972972973</v>
      </c>
    </row>
    <row r="127" spans="1:11" ht="12.75">
      <c r="A127" s="2">
        <v>22</v>
      </c>
      <c r="B127" s="2">
        <v>2</v>
      </c>
      <c r="C127" s="2">
        <v>8</v>
      </c>
      <c r="D127" s="2">
        <v>2</v>
      </c>
      <c r="E127" s="2">
        <v>2</v>
      </c>
      <c r="F127" s="2">
        <v>2</v>
      </c>
      <c r="G127" s="2">
        <v>0</v>
      </c>
      <c r="H127" s="2">
        <v>5</v>
      </c>
      <c r="I127" s="2">
        <v>1</v>
      </c>
      <c r="K127" s="7">
        <f t="shared" si="1"/>
        <v>4.162162162162162</v>
      </c>
    </row>
    <row r="128" spans="1:11" ht="12.75">
      <c r="A128" s="2">
        <v>18</v>
      </c>
      <c r="B128" s="2">
        <v>0</v>
      </c>
      <c r="C128" s="2">
        <v>5</v>
      </c>
      <c r="D128" s="2">
        <v>2</v>
      </c>
      <c r="E128" s="2">
        <v>0</v>
      </c>
      <c r="F128" s="2">
        <v>3</v>
      </c>
      <c r="G128" s="2">
        <v>8</v>
      </c>
      <c r="H128" s="2">
        <v>0</v>
      </c>
      <c r="I128" s="2">
        <v>0</v>
      </c>
      <c r="K128" s="7">
        <f t="shared" si="1"/>
        <v>3.4054054054054057</v>
      </c>
    </row>
    <row r="129" spans="1:11" ht="12.75">
      <c r="A129" s="2">
        <v>23</v>
      </c>
      <c r="B129" s="2">
        <v>0</v>
      </c>
      <c r="C129" s="2">
        <v>9</v>
      </c>
      <c r="D129" s="2">
        <v>2</v>
      </c>
      <c r="E129" s="2">
        <v>2</v>
      </c>
      <c r="F129" s="2">
        <v>3</v>
      </c>
      <c r="G129" s="2">
        <v>2</v>
      </c>
      <c r="H129" s="2">
        <v>5</v>
      </c>
      <c r="I129" s="2">
        <v>0</v>
      </c>
      <c r="K129" s="7">
        <f t="shared" si="1"/>
        <v>4.351351351351351</v>
      </c>
    </row>
    <row r="130" spans="1:11" ht="12.75">
      <c r="A130" s="2">
        <v>5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5</v>
      </c>
      <c r="I130" s="2">
        <v>0</v>
      </c>
      <c r="K130" s="7">
        <f t="shared" si="1"/>
        <v>0.945945945945946</v>
      </c>
    </row>
    <row r="131" spans="1:11" ht="12.75">
      <c r="A131" s="2">
        <v>28</v>
      </c>
      <c r="B131" s="2">
        <v>0</v>
      </c>
      <c r="C131" s="2">
        <v>9</v>
      </c>
      <c r="D131" s="2">
        <v>2</v>
      </c>
      <c r="E131" s="2">
        <v>0</v>
      </c>
      <c r="F131" s="2">
        <v>2</v>
      </c>
      <c r="G131" s="2">
        <v>8</v>
      </c>
      <c r="H131" s="2">
        <v>5</v>
      </c>
      <c r="I131" s="2">
        <v>2</v>
      </c>
      <c r="K131" s="7">
        <f aca="true" t="shared" si="2" ref="K131:K194">A131/37*7</f>
        <v>5.297297297297297</v>
      </c>
    </row>
    <row r="132" spans="1:11" ht="12.75">
      <c r="A132" s="2">
        <v>25</v>
      </c>
      <c r="B132" s="2">
        <v>2</v>
      </c>
      <c r="C132" s="2">
        <v>9</v>
      </c>
      <c r="D132" s="2">
        <v>2</v>
      </c>
      <c r="E132" s="2">
        <v>2</v>
      </c>
      <c r="F132" s="2">
        <v>3</v>
      </c>
      <c r="G132" s="2">
        <v>2</v>
      </c>
      <c r="H132" s="2">
        <v>5</v>
      </c>
      <c r="I132" s="2">
        <v>0</v>
      </c>
      <c r="K132" s="7">
        <f t="shared" si="2"/>
        <v>4.72972972972973</v>
      </c>
    </row>
    <row r="133" spans="1:11" ht="12.75">
      <c r="A133" s="2">
        <v>20</v>
      </c>
      <c r="B133" s="2">
        <v>2</v>
      </c>
      <c r="C133" s="2">
        <v>6</v>
      </c>
      <c r="D133" s="2">
        <v>2</v>
      </c>
      <c r="E133" s="2">
        <v>2</v>
      </c>
      <c r="F133" s="2">
        <v>3</v>
      </c>
      <c r="G133" s="2">
        <v>0</v>
      </c>
      <c r="H133" s="2">
        <v>5</v>
      </c>
      <c r="I133" s="2">
        <v>0</v>
      </c>
      <c r="K133" s="7">
        <f t="shared" si="2"/>
        <v>3.783783783783784</v>
      </c>
    </row>
    <row r="134" spans="1:11" ht="12.75">
      <c r="A134" s="2">
        <v>25.5</v>
      </c>
      <c r="B134" s="2">
        <v>1.5</v>
      </c>
      <c r="C134" s="2">
        <v>9</v>
      </c>
      <c r="D134" s="2">
        <v>2</v>
      </c>
      <c r="E134" s="2">
        <v>2</v>
      </c>
      <c r="F134" s="2">
        <v>3</v>
      </c>
      <c r="G134" s="2">
        <v>0</v>
      </c>
      <c r="H134" s="2">
        <v>5</v>
      </c>
      <c r="I134" s="2">
        <v>3</v>
      </c>
      <c r="K134" s="7">
        <f t="shared" si="2"/>
        <v>4.824324324324324</v>
      </c>
    </row>
    <row r="135" spans="1:11" ht="12.75">
      <c r="A135" s="2">
        <v>26</v>
      </c>
      <c r="B135" s="2">
        <v>0</v>
      </c>
      <c r="C135" s="2">
        <v>8</v>
      </c>
      <c r="D135" s="2">
        <v>2</v>
      </c>
      <c r="E135" s="2">
        <v>2</v>
      </c>
      <c r="F135" s="2">
        <v>3</v>
      </c>
      <c r="G135" s="2">
        <v>4</v>
      </c>
      <c r="H135" s="2">
        <v>5</v>
      </c>
      <c r="I135" s="2">
        <v>2</v>
      </c>
      <c r="K135" s="7">
        <f t="shared" si="2"/>
        <v>4.918918918918919</v>
      </c>
    </row>
    <row r="136" spans="1:11" ht="12.75">
      <c r="A136" s="2">
        <v>20.5</v>
      </c>
      <c r="B136" s="2">
        <v>1</v>
      </c>
      <c r="C136" s="2">
        <v>7.5</v>
      </c>
      <c r="D136" s="2">
        <v>2</v>
      </c>
      <c r="E136" s="2">
        <v>0</v>
      </c>
      <c r="F136" s="2">
        <v>3</v>
      </c>
      <c r="G136" s="2">
        <v>2</v>
      </c>
      <c r="H136" s="2">
        <v>5</v>
      </c>
      <c r="I136" s="2">
        <v>0</v>
      </c>
      <c r="K136" s="7">
        <f t="shared" si="2"/>
        <v>3.8783783783783785</v>
      </c>
    </row>
    <row r="137" spans="1:11" ht="12.75">
      <c r="A137" s="2">
        <v>14</v>
      </c>
      <c r="B137" s="2">
        <v>3</v>
      </c>
      <c r="C137" s="2">
        <v>4</v>
      </c>
      <c r="D137" s="2">
        <v>2</v>
      </c>
      <c r="E137" s="2">
        <v>0</v>
      </c>
      <c r="F137" s="2">
        <v>0</v>
      </c>
      <c r="G137" s="2">
        <v>0</v>
      </c>
      <c r="H137" s="2">
        <v>5</v>
      </c>
      <c r="I137" s="2">
        <v>0</v>
      </c>
      <c r="K137" s="7">
        <f t="shared" si="2"/>
        <v>2.6486486486486487</v>
      </c>
    </row>
    <row r="138" spans="1:11" ht="12.75">
      <c r="A138" s="2">
        <v>18</v>
      </c>
      <c r="B138" s="2">
        <v>0</v>
      </c>
      <c r="C138" s="2">
        <v>6</v>
      </c>
      <c r="D138" s="2">
        <v>2</v>
      </c>
      <c r="E138" s="2">
        <v>2</v>
      </c>
      <c r="F138" s="2">
        <v>3</v>
      </c>
      <c r="G138" s="2">
        <v>0</v>
      </c>
      <c r="H138" s="2">
        <v>5</v>
      </c>
      <c r="I138" s="2">
        <v>0</v>
      </c>
      <c r="K138" s="7">
        <f t="shared" si="2"/>
        <v>3.4054054054054057</v>
      </c>
    </row>
    <row r="139" spans="1:11" ht="12.75">
      <c r="A139" s="2">
        <v>24</v>
      </c>
      <c r="B139" s="2">
        <v>2</v>
      </c>
      <c r="C139" s="2">
        <v>5</v>
      </c>
      <c r="D139" s="2">
        <v>2</v>
      </c>
      <c r="E139" s="2">
        <v>2</v>
      </c>
      <c r="F139" s="2">
        <v>3</v>
      </c>
      <c r="G139" s="2">
        <v>5</v>
      </c>
      <c r="H139" s="2">
        <v>5</v>
      </c>
      <c r="I139" s="2">
        <v>0</v>
      </c>
      <c r="K139" s="7">
        <f t="shared" si="2"/>
        <v>4.54054054054054</v>
      </c>
    </row>
    <row r="140" spans="1:11" ht="12.75">
      <c r="A140" s="2">
        <v>32</v>
      </c>
      <c r="B140" s="2">
        <v>0</v>
      </c>
      <c r="C140" s="2">
        <v>9</v>
      </c>
      <c r="D140" s="2">
        <v>2</v>
      </c>
      <c r="E140" s="2">
        <v>2</v>
      </c>
      <c r="F140" s="2">
        <v>3</v>
      </c>
      <c r="G140" s="2">
        <v>8</v>
      </c>
      <c r="H140" s="2">
        <v>5</v>
      </c>
      <c r="I140" s="2">
        <v>3</v>
      </c>
      <c r="K140" s="7">
        <f t="shared" si="2"/>
        <v>6.054054054054054</v>
      </c>
    </row>
    <row r="141" spans="1:11" ht="12.75">
      <c r="A141" s="2">
        <v>16</v>
      </c>
      <c r="B141" s="2">
        <v>2</v>
      </c>
      <c r="C141" s="2">
        <v>2</v>
      </c>
      <c r="D141" s="2">
        <v>2</v>
      </c>
      <c r="E141" s="2">
        <v>2</v>
      </c>
      <c r="F141" s="2">
        <v>3</v>
      </c>
      <c r="G141" s="2">
        <v>0</v>
      </c>
      <c r="H141" s="2">
        <v>5</v>
      </c>
      <c r="I141" s="2">
        <v>0</v>
      </c>
      <c r="K141" s="7">
        <f t="shared" si="2"/>
        <v>3.027027027027027</v>
      </c>
    </row>
    <row r="142" spans="1:11" ht="12.75">
      <c r="A142" s="2">
        <v>18</v>
      </c>
      <c r="B142" s="2">
        <v>0</v>
      </c>
      <c r="C142" s="2">
        <v>6</v>
      </c>
      <c r="D142" s="2">
        <v>2</v>
      </c>
      <c r="E142" s="2">
        <v>2</v>
      </c>
      <c r="F142" s="2">
        <v>3</v>
      </c>
      <c r="G142" s="2">
        <v>2</v>
      </c>
      <c r="H142" s="2">
        <v>2</v>
      </c>
      <c r="I142" s="2">
        <v>1</v>
      </c>
      <c r="K142" s="7">
        <f t="shared" si="2"/>
        <v>3.4054054054054057</v>
      </c>
    </row>
    <row r="143" spans="1:11" ht="12.75">
      <c r="A143" s="2">
        <v>28</v>
      </c>
      <c r="B143" s="2">
        <v>2</v>
      </c>
      <c r="C143" s="2">
        <v>9</v>
      </c>
      <c r="D143" s="2">
        <v>2</v>
      </c>
      <c r="E143" s="2">
        <v>2</v>
      </c>
      <c r="F143" s="2">
        <v>3</v>
      </c>
      <c r="G143" s="2">
        <v>5</v>
      </c>
      <c r="H143" s="2">
        <v>5</v>
      </c>
      <c r="I143" s="2">
        <v>0</v>
      </c>
      <c r="K143" s="7">
        <f t="shared" si="2"/>
        <v>5.297297297297297</v>
      </c>
    </row>
    <row r="144" spans="1:11" ht="12.75">
      <c r="A144" s="2">
        <v>31</v>
      </c>
      <c r="B144" s="2">
        <v>2</v>
      </c>
      <c r="C144" s="2">
        <v>9</v>
      </c>
      <c r="D144" s="2">
        <v>2</v>
      </c>
      <c r="E144" s="2">
        <v>2</v>
      </c>
      <c r="F144" s="2">
        <v>3</v>
      </c>
      <c r="G144" s="2">
        <v>8</v>
      </c>
      <c r="H144" s="2">
        <v>5</v>
      </c>
      <c r="I144" s="2">
        <v>0</v>
      </c>
      <c r="K144" s="7">
        <f t="shared" si="2"/>
        <v>5.864864864864865</v>
      </c>
    </row>
    <row r="145" spans="1:11" ht="12.75">
      <c r="A145" s="2">
        <v>11</v>
      </c>
      <c r="B145" s="2">
        <v>0</v>
      </c>
      <c r="C145" s="2">
        <v>1</v>
      </c>
      <c r="D145" s="2">
        <v>2</v>
      </c>
      <c r="E145" s="2">
        <v>2</v>
      </c>
      <c r="F145" s="2">
        <v>1</v>
      </c>
      <c r="G145" s="2">
        <v>0</v>
      </c>
      <c r="H145" s="2">
        <v>5</v>
      </c>
      <c r="I145" s="2">
        <v>0</v>
      </c>
      <c r="K145" s="7">
        <f t="shared" si="2"/>
        <v>2.081081081081081</v>
      </c>
    </row>
    <row r="146" spans="1:11" ht="12.75">
      <c r="A146" s="2">
        <v>8</v>
      </c>
      <c r="B146" s="2">
        <v>0</v>
      </c>
      <c r="C146" s="2">
        <v>8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K146" s="7">
        <f t="shared" si="2"/>
        <v>1.5135135135135136</v>
      </c>
    </row>
    <row r="147" spans="1:11" ht="12.75">
      <c r="A147" s="2">
        <v>24</v>
      </c>
      <c r="B147" s="2">
        <v>0</v>
      </c>
      <c r="C147" s="2">
        <v>6</v>
      </c>
      <c r="D147" s="2">
        <v>2</v>
      </c>
      <c r="E147" s="2">
        <v>2</v>
      </c>
      <c r="F147" s="2">
        <v>1</v>
      </c>
      <c r="G147" s="2">
        <v>8</v>
      </c>
      <c r="H147" s="2">
        <v>5</v>
      </c>
      <c r="I147" s="2">
        <v>0</v>
      </c>
      <c r="K147" s="7">
        <f t="shared" si="2"/>
        <v>4.54054054054054</v>
      </c>
    </row>
    <row r="148" spans="1:11" ht="12.75">
      <c r="A148" s="2">
        <v>15</v>
      </c>
      <c r="B148" s="2">
        <v>0</v>
      </c>
      <c r="C148" s="2">
        <v>3</v>
      </c>
      <c r="D148" s="2">
        <v>2</v>
      </c>
      <c r="E148" s="2">
        <v>2</v>
      </c>
      <c r="F148" s="2">
        <v>3</v>
      </c>
      <c r="G148" s="2">
        <v>0</v>
      </c>
      <c r="H148" s="2">
        <v>5</v>
      </c>
      <c r="I148" s="2">
        <v>0</v>
      </c>
      <c r="K148" s="7">
        <f t="shared" si="2"/>
        <v>2.837837837837838</v>
      </c>
    </row>
    <row r="149" spans="1:11" ht="12.75">
      <c r="A149" s="2">
        <v>19</v>
      </c>
      <c r="B149" s="2">
        <v>0</v>
      </c>
      <c r="C149" s="2">
        <v>8</v>
      </c>
      <c r="D149" s="2">
        <v>2</v>
      </c>
      <c r="E149" s="2">
        <v>2</v>
      </c>
      <c r="F149" s="2">
        <v>3</v>
      </c>
      <c r="G149" s="2">
        <v>4</v>
      </c>
      <c r="H149" s="2">
        <v>0</v>
      </c>
      <c r="I149" s="2">
        <v>0</v>
      </c>
      <c r="K149" s="7">
        <f t="shared" si="2"/>
        <v>3.5945945945945943</v>
      </c>
    </row>
    <row r="150" spans="1:11" ht="12.75">
      <c r="A150" s="2">
        <v>14</v>
      </c>
      <c r="B150" s="2">
        <v>0</v>
      </c>
      <c r="C150" s="2">
        <v>6</v>
      </c>
      <c r="D150" s="2">
        <v>2</v>
      </c>
      <c r="E150" s="2">
        <v>0</v>
      </c>
      <c r="F150" s="2">
        <v>0</v>
      </c>
      <c r="G150" s="2">
        <v>0</v>
      </c>
      <c r="H150" s="2">
        <v>5</v>
      </c>
      <c r="I150" s="2">
        <v>1</v>
      </c>
      <c r="K150" s="7">
        <f t="shared" si="2"/>
        <v>2.6486486486486487</v>
      </c>
    </row>
    <row r="151" spans="1:11" ht="12.75">
      <c r="A151" s="2">
        <v>25</v>
      </c>
      <c r="B151" s="2">
        <v>2</v>
      </c>
      <c r="C151" s="2">
        <v>8</v>
      </c>
      <c r="D151" s="2">
        <v>2</v>
      </c>
      <c r="E151" s="2">
        <v>0</v>
      </c>
      <c r="F151" s="2">
        <v>3</v>
      </c>
      <c r="G151" s="2">
        <v>2</v>
      </c>
      <c r="H151" s="2">
        <v>5</v>
      </c>
      <c r="I151" s="2">
        <v>3</v>
      </c>
      <c r="K151" s="7">
        <f t="shared" si="2"/>
        <v>4.72972972972973</v>
      </c>
    </row>
    <row r="152" spans="1:11" ht="12.75">
      <c r="A152" s="2">
        <v>18</v>
      </c>
      <c r="B152" s="2">
        <v>2</v>
      </c>
      <c r="C152" s="2">
        <v>9</v>
      </c>
      <c r="D152" s="2">
        <v>2</v>
      </c>
      <c r="E152" s="2">
        <v>2</v>
      </c>
      <c r="F152" s="2">
        <v>3</v>
      </c>
      <c r="G152" s="2">
        <v>0</v>
      </c>
      <c r="H152" s="2">
        <v>0</v>
      </c>
      <c r="I152" s="2">
        <v>0</v>
      </c>
      <c r="K152" s="7">
        <f t="shared" si="2"/>
        <v>3.4054054054054057</v>
      </c>
    </row>
    <row r="153" spans="1:11" ht="12.75">
      <c r="A153" s="2">
        <v>19</v>
      </c>
      <c r="B153" s="2">
        <v>0</v>
      </c>
      <c r="C153" s="2">
        <v>5</v>
      </c>
      <c r="D153" s="2">
        <v>2</v>
      </c>
      <c r="E153" s="2">
        <v>2</v>
      </c>
      <c r="F153" s="2">
        <v>3</v>
      </c>
      <c r="G153" s="2">
        <v>2</v>
      </c>
      <c r="H153" s="2">
        <v>5</v>
      </c>
      <c r="I153" s="2">
        <v>0</v>
      </c>
      <c r="K153" s="7">
        <f t="shared" si="2"/>
        <v>3.5945945945945943</v>
      </c>
    </row>
    <row r="154" spans="1:11" ht="12.75">
      <c r="A154" s="2">
        <v>20</v>
      </c>
      <c r="B154" s="2">
        <v>0</v>
      </c>
      <c r="C154" s="2">
        <v>6</v>
      </c>
      <c r="D154" s="2">
        <v>2</v>
      </c>
      <c r="E154" s="2">
        <v>2</v>
      </c>
      <c r="F154" s="2">
        <v>3</v>
      </c>
      <c r="G154" s="2">
        <v>2</v>
      </c>
      <c r="H154" s="2">
        <v>5</v>
      </c>
      <c r="I154" s="2">
        <v>0</v>
      </c>
      <c r="K154" s="7">
        <f t="shared" si="2"/>
        <v>3.783783783783784</v>
      </c>
    </row>
    <row r="155" spans="1:11" ht="12.75">
      <c r="A155" s="2">
        <v>27</v>
      </c>
      <c r="B155" s="2">
        <v>2</v>
      </c>
      <c r="C155" s="2">
        <v>9</v>
      </c>
      <c r="D155" s="2">
        <v>2</v>
      </c>
      <c r="E155" s="2">
        <v>2</v>
      </c>
      <c r="F155" s="2">
        <v>3</v>
      </c>
      <c r="G155" s="2">
        <v>4</v>
      </c>
      <c r="H155" s="2">
        <v>5</v>
      </c>
      <c r="I155" s="2">
        <v>0</v>
      </c>
      <c r="K155" s="7">
        <f t="shared" si="2"/>
        <v>5.108108108108108</v>
      </c>
    </row>
    <row r="156" spans="1:11" ht="12.75">
      <c r="A156" s="2">
        <v>13</v>
      </c>
      <c r="B156" s="2">
        <v>0</v>
      </c>
      <c r="C156" s="2">
        <v>9</v>
      </c>
      <c r="D156" s="2">
        <v>2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K156" s="7">
        <f t="shared" si="2"/>
        <v>2.4594594594594597</v>
      </c>
    </row>
    <row r="157" spans="1:11" ht="12.75">
      <c r="A157" s="2">
        <v>15</v>
      </c>
      <c r="B157" s="2">
        <v>0</v>
      </c>
      <c r="C157" s="2">
        <v>6</v>
      </c>
      <c r="D157" s="2">
        <v>2</v>
      </c>
      <c r="E157" s="2">
        <v>0</v>
      </c>
      <c r="F157" s="2">
        <v>0</v>
      </c>
      <c r="G157" s="2">
        <v>0</v>
      </c>
      <c r="H157" s="2">
        <v>5</v>
      </c>
      <c r="I157" s="2">
        <v>2</v>
      </c>
      <c r="K157" s="7">
        <f t="shared" si="2"/>
        <v>2.837837837837838</v>
      </c>
    </row>
    <row r="158" spans="1:11" ht="12.75">
      <c r="A158" s="2">
        <v>25</v>
      </c>
      <c r="B158" s="2">
        <v>0</v>
      </c>
      <c r="C158" s="2">
        <v>6</v>
      </c>
      <c r="D158" s="2">
        <v>2</v>
      </c>
      <c r="E158" s="2">
        <v>2</v>
      </c>
      <c r="F158" s="2">
        <v>3</v>
      </c>
      <c r="G158" s="2">
        <v>5</v>
      </c>
      <c r="H158" s="2">
        <v>5</v>
      </c>
      <c r="I158" s="2">
        <v>2</v>
      </c>
      <c r="K158" s="7">
        <f t="shared" si="2"/>
        <v>4.72972972972973</v>
      </c>
    </row>
    <row r="159" spans="1:11" ht="12.75">
      <c r="A159" s="2">
        <v>5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5</v>
      </c>
      <c r="I159" s="2">
        <v>0</v>
      </c>
      <c r="K159" s="7">
        <f t="shared" si="2"/>
        <v>0.945945945945946</v>
      </c>
    </row>
    <row r="160" spans="1:11" ht="12.75">
      <c r="A160" s="2">
        <v>19.5</v>
      </c>
      <c r="B160" s="2">
        <v>0</v>
      </c>
      <c r="C160" s="2">
        <v>6.5</v>
      </c>
      <c r="D160" s="2">
        <v>2</v>
      </c>
      <c r="E160" s="2">
        <v>2</v>
      </c>
      <c r="F160" s="2">
        <v>3</v>
      </c>
      <c r="G160" s="2">
        <v>1</v>
      </c>
      <c r="H160" s="2">
        <v>5</v>
      </c>
      <c r="I160" s="2">
        <v>0</v>
      </c>
      <c r="K160" s="7">
        <f t="shared" si="2"/>
        <v>3.6891891891891886</v>
      </c>
    </row>
    <row r="161" spans="1:11" ht="12.75">
      <c r="A161" s="2">
        <v>21</v>
      </c>
      <c r="B161" s="2">
        <v>0</v>
      </c>
      <c r="C161" s="2">
        <v>6</v>
      </c>
      <c r="D161" s="2">
        <v>2</v>
      </c>
      <c r="E161" s="2">
        <v>2</v>
      </c>
      <c r="F161" s="2">
        <v>3</v>
      </c>
      <c r="G161" s="2">
        <v>0</v>
      </c>
      <c r="H161" s="2">
        <v>5</v>
      </c>
      <c r="I161" s="2">
        <v>3</v>
      </c>
      <c r="K161" s="7">
        <f t="shared" si="2"/>
        <v>3.972972972972973</v>
      </c>
    </row>
    <row r="162" spans="1:11" ht="12.75">
      <c r="A162" s="2">
        <v>24</v>
      </c>
      <c r="B162" s="2">
        <v>0</v>
      </c>
      <c r="C162" s="2">
        <v>9</v>
      </c>
      <c r="D162" s="2">
        <v>2</v>
      </c>
      <c r="E162" s="2">
        <v>2</v>
      </c>
      <c r="F162" s="2">
        <v>3</v>
      </c>
      <c r="G162" s="2">
        <v>8</v>
      </c>
      <c r="H162" s="2">
        <v>0</v>
      </c>
      <c r="I162" s="2">
        <v>0</v>
      </c>
      <c r="K162" s="7">
        <f t="shared" si="2"/>
        <v>4.54054054054054</v>
      </c>
    </row>
    <row r="163" spans="1:11" ht="12.75">
      <c r="A163" s="2">
        <v>10</v>
      </c>
      <c r="B163" s="2">
        <v>0</v>
      </c>
      <c r="C163" s="2">
        <v>7</v>
      </c>
      <c r="D163" s="2">
        <v>2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K163" s="7">
        <f t="shared" si="2"/>
        <v>1.891891891891892</v>
      </c>
    </row>
    <row r="164" spans="1:11" ht="12.75">
      <c r="A164" s="2">
        <v>7</v>
      </c>
      <c r="B164" s="2">
        <v>0</v>
      </c>
      <c r="C164" s="2">
        <v>5</v>
      </c>
      <c r="D164" s="2">
        <v>2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K164" s="7">
        <f t="shared" si="2"/>
        <v>1.3243243243243243</v>
      </c>
    </row>
    <row r="165" spans="1:11" ht="12.75">
      <c r="A165" s="2">
        <v>17</v>
      </c>
      <c r="B165" s="2">
        <v>0</v>
      </c>
      <c r="C165" s="2">
        <v>6</v>
      </c>
      <c r="D165" s="2">
        <v>2</v>
      </c>
      <c r="E165" s="2">
        <v>2</v>
      </c>
      <c r="F165" s="2">
        <v>2</v>
      </c>
      <c r="G165" s="2">
        <v>0</v>
      </c>
      <c r="H165" s="2">
        <v>5</v>
      </c>
      <c r="I165" s="2">
        <v>0</v>
      </c>
      <c r="K165" s="7">
        <f t="shared" si="2"/>
        <v>3.2162162162162162</v>
      </c>
    </row>
    <row r="166" spans="1:11" ht="12.75">
      <c r="A166" s="2">
        <v>12</v>
      </c>
      <c r="B166" s="2">
        <v>0</v>
      </c>
      <c r="C166" s="2">
        <v>2</v>
      </c>
      <c r="D166" s="2">
        <v>2</v>
      </c>
      <c r="E166" s="2">
        <v>0</v>
      </c>
      <c r="F166" s="2">
        <v>3</v>
      </c>
      <c r="G166" s="2">
        <v>2</v>
      </c>
      <c r="H166" s="2">
        <v>3</v>
      </c>
      <c r="I166" s="2">
        <v>0</v>
      </c>
      <c r="K166" s="7">
        <f t="shared" si="2"/>
        <v>2.27027027027027</v>
      </c>
    </row>
    <row r="167" spans="1:11" ht="12.75">
      <c r="A167" s="2">
        <v>6</v>
      </c>
      <c r="B167" s="2">
        <v>1</v>
      </c>
      <c r="C167" s="2">
        <v>2</v>
      </c>
      <c r="D167" s="2">
        <v>3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K167" s="7">
        <f t="shared" si="2"/>
        <v>1.135135135135135</v>
      </c>
    </row>
    <row r="168" spans="1:11" ht="12.75">
      <c r="A168" s="2">
        <v>19</v>
      </c>
      <c r="B168" s="2">
        <v>0</v>
      </c>
      <c r="C168" s="2">
        <v>6</v>
      </c>
      <c r="D168" s="2">
        <v>2</v>
      </c>
      <c r="E168" s="2">
        <v>2</v>
      </c>
      <c r="F168" s="2">
        <v>3</v>
      </c>
      <c r="G168" s="2">
        <v>6</v>
      </c>
      <c r="H168" s="2">
        <v>0</v>
      </c>
      <c r="I168" s="2">
        <v>0</v>
      </c>
      <c r="K168" s="7">
        <f t="shared" si="2"/>
        <v>3.5945945945945943</v>
      </c>
    </row>
    <row r="169" spans="1:11" ht="12.75">
      <c r="A169" s="2">
        <v>13</v>
      </c>
      <c r="B169" s="2">
        <v>2</v>
      </c>
      <c r="C169" s="2">
        <v>3</v>
      </c>
      <c r="D169" s="2">
        <v>2</v>
      </c>
      <c r="E169" s="2">
        <v>0</v>
      </c>
      <c r="F169" s="2">
        <v>1</v>
      </c>
      <c r="G169" s="2">
        <v>0</v>
      </c>
      <c r="H169" s="2">
        <v>5</v>
      </c>
      <c r="I169" s="2">
        <v>0</v>
      </c>
      <c r="K169" s="7">
        <f t="shared" si="2"/>
        <v>2.4594594594594597</v>
      </c>
    </row>
    <row r="170" spans="1:11" ht="12.75">
      <c r="A170" s="2">
        <v>30</v>
      </c>
      <c r="B170" s="2">
        <v>0</v>
      </c>
      <c r="C170" s="2">
        <v>5</v>
      </c>
      <c r="D170" s="2">
        <v>2</v>
      </c>
      <c r="E170" s="2">
        <v>2</v>
      </c>
      <c r="F170" s="2">
        <v>3</v>
      </c>
      <c r="G170" s="2">
        <v>10</v>
      </c>
      <c r="H170" s="2">
        <v>5</v>
      </c>
      <c r="I170" s="2">
        <v>3</v>
      </c>
      <c r="K170" s="7">
        <f t="shared" si="2"/>
        <v>5.675675675675676</v>
      </c>
    </row>
    <row r="171" spans="1:11" ht="12.75">
      <c r="A171" s="2">
        <v>5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5</v>
      </c>
      <c r="I171" s="2">
        <v>0</v>
      </c>
      <c r="K171" s="7">
        <f t="shared" si="2"/>
        <v>0.945945945945946</v>
      </c>
    </row>
    <row r="172" spans="1:11" ht="12.75">
      <c r="A172" s="2">
        <v>21</v>
      </c>
      <c r="B172" s="2">
        <v>0</v>
      </c>
      <c r="C172" s="2">
        <v>5</v>
      </c>
      <c r="D172" s="2">
        <v>2</v>
      </c>
      <c r="E172" s="2">
        <v>0</v>
      </c>
      <c r="F172" s="2">
        <v>3</v>
      </c>
      <c r="G172" s="2">
        <v>6</v>
      </c>
      <c r="H172" s="2">
        <v>5</v>
      </c>
      <c r="I172" s="2">
        <v>0</v>
      </c>
      <c r="K172" s="7">
        <f t="shared" si="2"/>
        <v>3.972972972972973</v>
      </c>
    </row>
    <row r="173" spans="1:11" ht="12.75">
      <c r="A173" s="2">
        <v>18</v>
      </c>
      <c r="B173" s="2">
        <v>0</v>
      </c>
      <c r="C173" s="2">
        <v>8</v>
      </c>
      <c r="D173" s="2">
        <v>2</v>
      </c>
      <c r="E173" s="2">
        <v>0</v>
      </c>
      <c r="F173" s="2">
        <v>3</v>
      </c>
      <c r="G173" s="2">
        <v>0</v>
      </c>
      <c r="H173" s="2">
        <v>5</v>
      </c>
      <c r="I173" s="2">
        <v>0</v>
      </c>
      <c r="K173" s="7">
        <f t="shared" si="2"/>
        <v>3.4054054054054057</v>
      </c>
    </row>
    <row r="174" spans="1:11" ht="12.75">
      <c r="A174" s="2">
        <v>13</v>
      </c>
      <c r="B174" s="2">
        <v>0</v>
      </c>
      <c r="C174" s="2">
        <v>2</v>
      </c>
      <c r="D174" s="2">
        <v>2</v>
      </c>
      <c r="E174" s="2">
        <v>2</v>
      </c>
      <c r="F174" s="2">
        <v>3</v>
      </c>
      <c r="G174" s="2">
        <v>2</v>
      </c>
      <c r="H174" s="2">
        <v>2</v>
      </c>
      <c r="I174" s="2">
        <v>0</v>
      </c>
      <c r="K174" s="7">
        <f t="shared" si="2"/>
        <v>2.4594594594594597</v>
      </c>
    </row>
    <row r="175" spans="1:11" ht="12.75">
      <c r="A175" s="2">
        <v>29</v>
      </c>
      <c r="B175" s="2">
        <v>0</v>
      </c>
      <c r="C175" s="2">
        <v>8</v>
      </c>
      <c r="D175" s="2">
        <v>2</v>
      </c>
      <c r="E175" s="2">
        <v>2</v>
      </c>
      <c r="F175" s="2">
        <v>3</v>
      </c>
      <c r="G175" s="2">
        <v>9</v>
      </c>
      <c r="H175" s="2">
        <v>5</v>
      </c>
      <c r="I175" s="2">
        <v>0</v>
      </c>
      <c r="K175" s="7">
        <f t="shared" si="2"/>
        <v>5.486486486486486</v>
      </c>
    </row>
    <row r="176" spans="1:11" ht="12.75">
      <c r="A176" s="2">
        <v>16</v>
      </c>
      <c r="B176" s="2">
        <v>0</v>
      </c>
      <c r="C176" s="2">
        <v>9</v>
      </c>
      <c r="D176" s="2">
        <v>2</v>
      </c>
      <c r="E176" s="2">
        <v>2</v>
      </c>
      <c r="F176" s="2">
        <v>3</v>
      </c>
      <c r="G176" s="2">
        <v>0</v>
      </c>
      <c r="H176" s="2">
        <v>0</v>
      </c>
      <c r="I176" s="2">
        <v>0</v>
      </c>
      <c r="K176" s="7">
        <f t="shared" si="2"/>
        <v>3.027027027027027</v>
      </c>
    </row>
    <row r="177" spans="1:11" ht="12.75">
      <c r="A177" s="2">
        <v>14</v>
      </c>
      <c r="B177" s="2">
        <v>0</v>
      </c>
      <c r="C177" s="2">
        <v>6</v>
      </c>
      <c r="D177" s="2">
        <v>2</v>
      </c>
      <c r="E177" s="2">
        <v>0</v>
      </c>
      <c r="F177" s="2">
        <v>3</v>
      </c>
      <c r="G177" s="2">
        <v>0</v>
      </c>
      <c r="H177" s="2">
        <v>3</v>
      </c>
      <c r="I177" s="2">
        <v>0</v>
      </c>
      <c r="K177" s="7">
        <f t="shared" si="2"/>
        <v>2.6486486486486487</v>
      </c>
    </row>
    <row r="178" spans="1:11" ht="12.75">
      <c r="A178" s="2">
        <v>13</v>
      </c>
      <c r="B178" s="2">
        <v>0</v>
      </c>
      <c r="C178" s="2">
        <v>6</v>
      </c>
      <c r="D178" s="2">
        <v>2</v>
      </c>
      <c r="E178" s="2">
        <v>2</v>
      </c>
      <c r="F178" s="2">
        <v>1</v>
      </c>
      <c r="G178" s="2">
        <v>2</v>
      </c>
      <c r="H178" s="2">
        <v>0</v>
      </c>
      <c r="I178" s="2">
        <v>0</v>
      </c>
      <c r="K178" s="7">
        <f t="shared" si="2"/>
        <v>2.4594594594594597</v>
      </c>
    </row>
    <row r="179" spans="1:11" ht="12.75">
      <c r="A179" s="2">
        <v>20</v>
      </c>
      <c r="B179" s="2">
        <v>0</v>
      </c>
      <c r="C179" s="2">
        <v>9</v>
      </c>
      <c r="D179" s="2">
        <v>2</v>
      </c>
      <c r="E179" s="2">
        <v>2</v>
      </c>
      <c r="F179" s="2">
        <v>3</v>
      </c>
      <c r="G179" s="2">
        <v>0</v>
      </c>
      <c r="H179" s="2">
        <v>4</v>
      </c>
      <c r="I179" s="2">
        <v>0</v>
      </c>
      <c r="K179" s="7">
        <f t="shared" si="2"/>
        <v>3.783783783783784</v>
      </c>
    </row>
    <row r="180" spans="1:11" ht="12.75">
      <c r="A180" s="2">
        <v>19</v>
      </c>
      <c r="B180" s="2">
        <v>0</v>
      </c>
      <c r="C180" s="2">
        <v>6</v>
      </c>
      <c r="D180" s="2">
        <v>2</v>
      </c>
      <c r="E180" s="2">
        <v>2</v>
      </c>
      <c r="F180" s="2">
        <v>2</v>
      </c>
      <c r="G180" s="2">
        <v>2</v>
      </c>
      <c r="H180" s="2">
        <v>5</v>
      </c>
      <c r="I180" s="2">
        <v>0</v>
      </c>
      <c r="K180" s="7">
        <f t="shared" si="2"/>
        <v>3.5945945945945943</v>
      </c>
    </row>
    <row r="181" spans="1:11" ht="12.75">
      <c r="A181" s="2">
        <v>16</v>
      </c>
      <c r="B181" s="2">
        <v>0</v>
      </c>
      <c r="C181" s="2">
        <v>9</v>
      </c>
      <c r="D181" s="2">
        <v>2</v>
      </c>
      <c r="E181" s="2">
        <v>2</v>
      </c>
      <c r="F181" s="2">
        <v>3</v>
      </c>
      <c r="G181" s="2">
        <v>0</v>
      </c>
      <c r="H181" s="2">
        <v>0</v>
      </c>
      <c r="I181" s="2">
        <v>0</v>
      </c>
      <c r="K181" s="7">
        <f t="shared" si="2"/>
        <v>3.027027027027027</v>
      </c>
    </row>
    <row r="182" spans="1:11" ht="12.75">
      <c r="A182" s="2">
        <v>13</v>
      </c>
      <c r="B182" s="2">
        <v>0</v>
      </c>
      <c r="C182" s="2">
        <v>2</v>
      </c>
      <c r="D182" s="2">
        <v>2</v>
      </c>
      <c r="E182" s="2">
        <v>2</v>
      </c>
      <c r="F182" s="2">
        <v>1</v>
      </c>
      <c r="G182" s="2">
        <v>1</v>
      </c>
      <c r="H182" s="2">
        <v>5</v>
      </c>
      <c r="I182" s="2">
        <v>0</v>
      </c>
      <c r="K182" s="7">
        <f t="shared" si="2"/>
        <v>2.4594594594594597</v>
      </c>
    </row>
    <row r="183" spans="1:11" ht="12.75">
      <c r="A183" s="2">
        <v>10</v>
      </c>
      <c r="B183" s="2">
        <v>0</v>
      </c>
      <c r="C183" s="2">
        <v>1</v>
      </c>
      <c r="D183" s="2">
        <v>2</v>
      </c>
      <c r="E183" s="2">
        <v>2</v>
      </c>
      <c r="F183" s="2">
        <v>0</v>
      </c>
      <c r="G183" s="2">
        <v>0</v>
      </c>
      <c r="H183" s="2">
        <v>5</v>
      </c>
      <c r="I183" s="2">
        <v>0</v>
      </c>
      <c r="K183" s="7">
        <f t="shared" si="2"/>
        <v>1.891891891891892</v>
      </c>
    </row>
    <row r="184" spans="1:11" ht="12.75">
      <c r="A184" s="2">
        <v>15</v>
      </c>
      <c r="B184" s="2">
        <v>2</v>
      </c>
      <c r="C184" s="2">
        <v>6</v>
      </c>
      <c r="D184" s="2">
        <v>2</v>
      </c>
      <c r="E184" s="2">
        <v>0</v>
      </c>
      <c r="F184" s="2">
        <v>3</v>
      </c>
      <c r="G184" s="2">
        <v>1</v>
      </c>
      <c r="H184" s="2">
        <v>1</v>
      </c>
      <c r="I184" s="2">
        <v>0</v>
      </c>
      <c r="K184" s="7">
        <f t="shared" si="2"/>
        <v>2.837837837837838</v>
      </c>
    </row>
    <row r="185" spans="1:11" ht="12.75">
      <c r="A185" s="2">
        <v>6</v>
      </c>
      <c r="B185" s="2">
        <v>0</v>
      </c>
      <c r="C185" s="2">
        <v>1</v>
      </c>
      <c r="D185" s="2">
        <v>0</v>
      </c>
      <c r="E185" s="2">
        <v>2</v>
      </c>
      <c r="F185" s="2">
        <v>3</v>
      </c>
      <c r="G185" s="2">
        <v>0</v>
      </c>
      <c r="H185" s="2">
        <v>0</v>
      </c>
      <c r="I185" s="2">
        <v>0</v>
      </c>
      <c r="K185" s="7">
        <f t="shared" si="2"/>
        <v>1.135135135135135</v>
      </c>
    </row>
    <row r="186" spans="1:11" ht="12.75">
      <c r="A186" s="2">
        <v>21</v>
      </c>
      <c r="B186" s="2">
        <v>0</v>
      </c>
      <c r="C186" s="2">
        <v>2</v>
      </c>
      <c r="D186" s="2">
        <v>2</v>
      </c>
      <c r="E186" s="2">
        <v>2</v>
      </c>
      <c r="F186" s="2">
        <v>2</v>
      </c>
      <c r="G186" s="2">
        <v>8</v>
      </c>
      <c r="H186" s="2">
        <v>5</v>
      </c>
      <c r="I186" s="2">
        <v>0</v>
      </c>
      <c r="K186" s="7">
        <f t="shared" si="2"/>
        <v>3.972972972972973</v>
      </c>
    </row>
    <row r="187" spans="1:11" ht="12.75">
      <c r="A187" s="2">
        <v>13</v>
      </c>
      <c r="B187" s="2">
        <v>0</v>
      </c>
      <c r="C187" s="2">
        <v>6</v>
      </c>
      <c r="D187" s="2">
        <v>2</v>
      </c>
      <c r="E187" s="2">
        <v>0</v>
      </c>
      <c r="F187" s="2">
        <v>0</v>
      </c>
      <c r="G187" s="2">
        <v>0</v>
      </c>
      <c r="H187" s="2">
        <v>5</v>
      </c>
      <c r="I187" s="2">
        <v>0</v>
      </c>
      <c r="K187" s="7">
        <f t="shared" si="2"/>
        <v>2.4594594594594597</v>
      </c>
    </row>
    <row r="188" spans="1:11" ht="12.75">
      <c r="A188" s="2">
        <v>19</v>
      </c>
      <c r="B188" s="2">
        <v>0</v>
      </c>
      <c r="C188" s="2">
        <v>5</v>
      </c>
      <c r="D188" s="2">
        <v>2</v>
      </c>
      <c r="E188" s="2">
        <v>2</v>
      </c>
      <c r="F188" s="2">
        <v>3</v>
      </c>
      <c r="G188" s="2">
        <v>2</v>
      </c>
      <c r="H188" s="2">
        <v>5</v>
      </c>
      <c r="I188" s="2">
        <v>0</v>
      </c>
      <c r="K188" s="7">
        <f t="shared" si="2"/>
        <v>3.5945945945945943</v>
      </c>
    </row>
    <row r="189" spans="1:11" ht="12.75">
      <c r="A189" s="2">
        <v>16</v>
      </c>
      <c r="B189" s="2">
        <v>0</v>
      </c>
      <c r="C189" s="2">
        <v>4</v>
      </c>
      <c r="D189" s="2">
        <v>2</v>
      </c>
      <c r="E189" s="2">
        <v>2</v>
      </c>
      <c r="F189" s="2">
        <v>3</v>
      </c>
      <c r="G189" s="2">
        <v>0</v>
      </c>
      <c r="H189" s="2">
        <v>5</v>
      </c>
      <c r="I189" s="2">
        <v>0</v>
      </c>
      <c r="K189" s="7">
        <f t="shared" si="2"/>
        <v>3.027027027027027</v>
      </c>
    </row>
    <row r="190" spans="1:11" ht="12.75">
      <c r="A190" s="2">
        <v>3</v>
      </c>
      <c r="B190" s="2">
        <v>0</v>
      </c>
      <c r="C190" s="2">
        <v>3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K190" s="7">
        <f t="shared" si="2"/>
        <v>0.5675675675675675</v>
      </c>
    </row>
    <row r="191" spans="1:11" ht="12.75">
      <c r="A191" s="2">
        <v>28</v>
      </c>
      <c r="B191" s="2">
        <v>1</v>
      </c>
      <c r="C191" s="2">
        <v>5</v>
      </c>
      <c r="D191" s="2">
        <v>2</v>
      </c>
      <c r="E191" s="2">
        <v>2</v>
      </c>
      <c r="F191" s="2">
        <v>3</v>
      </c>
      <c r="G191" s="2">
        <v>10</v>
      </c>
      <c r="H191" s="2">
        <v>5</v>
      </c>
      <c r="I191" s="2">
        <v>0</v>
      </c>
      <c r="K191" s="7">
        <f t="shared" si="2"/>
        <v>5.297297297297297</v>
      </c>
    </row>
    <row r="192" spans="1:11" ht="12.75">
      <c r="A192" s="2">
        <v>15</v>
      </c>
      <c r="B192" s="2">
        <v>0</v>
      </c>
      <c r="C192" s="2">
        <v>1</v>
      </c>
      <c r="D192" s="2">
        <v>2</v>
      </c>
      <c r="E192" s="2">
        <v>0</v>
      </c>
      <c r="F192" s="2">
        <v>1</v>
      </c>
      <c r="G192" s="2">
        <v>4</v>
      </c>
      <c r="H192" s="2">
        <v>5</v>
      </c>
      <c r="I192" s="2">
        <v>2</v>
      </c>
      <c r="K192" s="7">
        <f t="shared" si="2"/>
        <v>2.837837837837838</v>
      </c>
    </row>
    <row r="193" spans="1:11" ht="12.75">
      <c r="A193" s="2">
        <v>9</v>
      </c>
      <c r="B193" s="2">
        <v>0</v>
      </c>
      <c r="C193" s="2">
        <v>2</v>
      </c>
      <c r="D193" s="2">
        <v>2</v>
      </c>
      <c r="E193" s="2">
        <v>2</v>
      </c>
      <c r="F193" s="2">
        <v>3</v>
      </c>
      <c r="G193" s="2">
        <v>0</v>
      </c>
      <c r="H193" s="2">
        <v>0</v>
      </c>
      <c r="I193" s="2">
        <v>0</v>
      </c>
      <c r="K193" s="7">
        <f t="shared" si="2"/>
        <v>1.7027027027027029</v>
      </c>
    </row>
    <row r="194" spans="1:11" ht="12.75">
      <c r="A194" s="2">
        <v>21</v>
      </c>
      <c r="B194" s="2">
        <v>3</v>
      </c>
      <c r="C194" s="2">
        <v>5</v>
      </c>
      <c r="D194" s="2">
        <v>2</v>
      </c>
      <c r="E194" s="2">
        <v>0</v>
      </c>
      <c r="F194" s="2">
        <v>1</v>
      </c>
      <c r="G194" s="2">
        <v>2</v>
      </c>
      <c r="H194" s="2">
        <v>5</v>
      </c>
      <c r="I194" s="2">
        <v>3</v>
      </c>
      <c r="K194" s="7">
        <f t="shared" si="2"/>
        <v>3.972972972972973</v>
      </c>
    </row>
    <row r="195" spans="1:11" ht="12.75">
      <c r="A195" s="2">
        <v>22</v>
      </c>
      <c r="B195" s="2">
        <v>0</v>
      </c>
      <c r="C195" s="2">
        <v>9</v>
      </c>
      <c r="D195" s="2">
        <v>2</v>
      </c>
      <c r="E195" s="2">
        <v>2</v>
      </c>
      <c r="F195" s="2">
        <v>3</v>
      </c>
      <c r="G195" s="2">
        <v>2</v>
      </c>
      <c r="H195" s="2">
        <v>4</v>
      </c>
      <c r="I195" s="2">
        <v>0</v>
      </c>
      <c r="K195" s="7">
        <f aca="true" t="shared" si="3" ref="K195:K257">A195/37*7</f>
        <v>4.162162162162162</v>
      </c>
    </row>
    <row r="196" spans="1:11" ht="12.75">
      <c r="A196" s="2">
        <v>8</v>
      </c>
      <c r="B196" s="2">
        <v>0</v>
      </c>
      <c r="C196" s="2">
        <v>6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K196" s="7">
        <f t="shared" si="3"/>
        <v>1.5135135135135136</v>
      </c>
    </row>
    <row r="197" spans="1:11" ht="12.75">
      <c r="A197" s="2">
        <v>7</v>
      </c>
      <c r="B197" s="2">
        <v>0</v>
      </c>
      <c r="C197" s="2">
        <v>3</v>
      </c>
      <c r="D197" s="2">
        <v>0</v>
      </c>
      <c r="E197" s="2">
        <v>1</v>
      </c>
      <c r="F197" s="2">
        <v>1</v>
      </c>
      <c r="G197" s="2">
        <v>1</v>
      </c>
      <c r="H197" s="2">
        <v>1</v>
      </c>
      <c r="I197" s="2">
        <v>0</v>
      </c>
      <c r="K197" s="7">
        <f t="shared" si="3"/>
        <v>1.3243243243243243</v>
      </c>
    </row>
    <row r="198" spans="1:11" ht="12.75">
      <c r="A198" s="2">
        <v>3</v>
      </c>
      <c r="B198" s="2">
        <v>0</v>
      </c>
      <c r="C198" s="2">
        <v>1</v>
      </c>
      <c r="D198" s="2">
        <v>2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K198" s="7">
        <f t="shared" si="3"/>
        <v>0.5675675675675675</v>
      </c>
    </row>
    <row r="199" spans="1:11" ht="12.75">
      <c r="A199" s="2">
        <v>9</v>
      </c>
      <c r="B199" s="2">
        <v>0</v>
      </c>
      <c r="C199" s="2">
        <v>6</v>
      </c>
      <c r="D199" s="2">
        <v>0</v>
      </c>
      <c r="E199" s="2">
        <v>0</v>
      </c>
      <c r="F199" s="2">
        <v>1</v>
      </c>
      <c r="G199" s="2">
        <v>0</v>
      </c>
      <c r="H199" s="2">
        <v>2</v>
      </c>
      <c r="I199" s="2">
        <v>0</v>
      </c>
      <c r="K199" s="7">
        <f t="shared" si="3"/>
        <v>1.7027027027027029</v>
      </c>
    </row>
    <row r="200" spans="1:11" ht="12.75">
      <c r="A200" s="2">
        <v>10</v>
      </c>
      <c r="B200" s="2">
        <v>0</v>
      </c>
      <c r="C200" s="2">
        <v>1</v>
      </c>
      <c r="D200" s="2">
        <v>2</v>
      </c>
      <c r="E200" s="2">
        <v>2</v>
      </c>
      <c r="F200" s="2">
        <v>0</v>
      </c>
      <c r="G200" s="2">
        <v>0</v>
      </c>
      <c r="H200" s="2">
        <v>5</v>
      </c>
      <c r="I200" s="2">
        <v>0</v>
      </c>
      <c r="K200" s="7">
        <f t="shared" si="3"/>
        <v>1.891891891891892</v>
      </c>
    </row>
    <row r="201" spans="1:11" ht="12.75">
      <c r="A201" s="2">
        <v>1</v>
      </c>
      <c r="B201" s="2">
        <v>0</v>
      </c>
      <c r="C201" s="2"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K201" s="7">
        <f t="shared" si="3"/>
        <v>0.1891891891891892</v>
      </c>
    </row>
    <row r="202" spans="1:11" ht="12.75">
      <c r="A202" s="2">
        <v>7</v>
      </c>
      <c r="B202" s="2">
        <v>1</v>
      </c>
      <c r="C202" s="2">
        <v>5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K202" s="7">
        <f t="shared" si="3"/>
        <v>1.3243243243243243</v>
      </c>
    </row>
    <row r="203" spans="1:11" ht="12.75">
      <c r="A203" s="2">
        <v>15</v>
      </c>
      <c r="B203" s="2">
        <v>0</v>
      </c>
      <c r="C203" s="2">
        <v>3</v>
      </c>
      <c r="D203" s="2">
        <v>2</v>
      </c>
      <c r="E203" s="2">
        <v>2</v>
      </c>
      <c r="F203" s="2">
        <v>3</v>
      </c>
      <c r="G203" s="2">
        <v>0</v>
      </c>
      <c r="H203" s="2">
        <v>5</v>
      </c>
      <c r="I203" s="2">
        <v>0</v>
      </c>
      <c r="K203" s="7">
        <f t="shared" si="3"/>
        <v>2.837837837837838</v>
      </c>
    </row>
    <row r="204" spans="1:11" ht="12.75">
      <c r="A204" s="2">
        <v>12</v>
      </c>
      <c r="B204" s="2">
        <v>0</v>
      </c>
      <c r="C204" s="2">
        <v>6</v>
      </c>
      <c r="D204" s="2">
        <v>0</v>
      </c>
      <c r="E204" s="2">
        <v>0</v>
      </c>
      <c r="F204" s="2">
        <v>3</v>
      </c>
      <c r="G204" s="2">
        <v>0</v>
      </c>
      <c r="H204" s="2">
        <v>3</v>
      </c>
      <c r="I204" s="2">
        <v>0</v>
      </c>
      <c r="K204" s="7">
        <f t="shared" si="3"/>
        <v>2.27027027027027</v>
      </c>
    </row>
    <row r="205" spans="1:11" ht="12.75">
      <c r="A205" s="2">
        <v>0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K205" s="7">
        <f t="shared" si="3"/>
        <v>0</v>
      </c>
    </row>
    <row r="206" spans="1:11" ht="12.75">
      <c r="A206" s="2">
        <v>9</v>
      </c>
      <c r="B206" s="2">
        <v>0</v>
      </c>
      <c r="C206" s="2">
        <v>1</v>
      </c>
      <c r="D206" s="2">
        <v>2</v>
      </c>
      <c r="E206" s="2">
        <v>0</v>
      </c>
      <c r="F206" s="2">
        <v>0</v>
      </c>
      <c r="G206" s="2">
        <v>0</v>
      </c>
      <c r="H206" s="2">
        <v>5</v>
      </c>
      <c r="I206" s="2">
        <v>1</v>
      </c>
      <c r="K206" s="7">
        <f t="shared" si="3"/>
        <v>1.7027027027027029</v>
      </c>
    </row>
    <row r="207" spans="1:11" ht="12.75">
      <c r="A207" s="2">
        <v>13</v>
      </c>
      <c r="B207" s="2">
        <v>0</v>
      </c>
      <c r="C207" s="2">
        <v>5</v>
      </c>
      <c r="D207" s="2">
        <v>0</v>
      </c>
      <c r="E207" s="2">
        <v>0</v>
      </c>
      <c r="F207" s="2">
        <v>1</v>
      </c>
      <c r="G207" s="2">
        <v>2</v>
      </c>
      <c r="H207" s="2">
        <v>5</v>
      </c>
      <c r="I207" s="2">
        <v>0</v>
      </c>
      <c r="K207" s="7">
        <f t="shared" si="3"/>
        <v>2.4594594594594597</v>
      </c>
    </row>
    <row r="208" spans="1:11" ht="12.75">
      <c r="A208" s="2">
        <v>14</v>
      </c>
      <c r="B208" s="2">
        <v>0</v>
      </c>
      <c r="C208" s="2">
        <v>3</v>
      </c>
      <c r="D208" s="2">
        <v>2</v>
      </c>
      <c r="E208" s="2">
        <v>2</v>
      </c>
      <c r="F208" s="2">
        <v>3</v>
      </c>
      <c r="G208" s="2">
        <v>0</v>
      </c>
      <c r="H208" s="2">
        <v>4</v>
      </c>
      <c r="I208" s="2">
        <v>0</v>
      </c>
      <c r="K208" s="7">
        <f t="shared" si="3"/>
        <v>2.6486486486486487</v>
      </c>
    </row>
    <row r="209" spans="1:11" ht="12.75">
      <c r="A209" s="2">
        <v>6</v>
      </c>
      <c r="B209" s="2">
        <v>0</v>
      </c>
      <c r="C209" s="2">
        <v>5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K209" s="7">
        <f t="shared" si="3"/>
        <v>1.135135135135135</v>
      </c>
    </row>
    <row r="210" spans="1:11" ht="12.75">
      <c r="A210" s="2">
        <v>22</v>
      </c>
      <c r="B210" s="2">
        <v>0</v>
      </c>
      <c r="C210" s="2">
        <v>6</v>
      </c>
      <c r="D210" s="2">
        <v>2</v>
      </c>
      <c r="E210" s="2">
        <v>0</v>
      </c>
      <c r="F210" s="2">
        <v>1</v>
      </c>
      <c r="G210" s="2">
        <v>8</v>
      </c>
      <c r="H210" s="2">
        <v>5</v>
      </c>
      <c r="I210" s="2">
        <v>0</v>
      </c>
      <c r="K210" s="7">
        <f t="shared" si="3"/>
        <v>4.162162162162162</v>
      </c>
    </row>
    <row r="211" spans="1:11" ht="12.75">
      <c r="A211" s="2">
        <v>9</v>
      </c>
      <c r="B211" s="2">
        <v>0</v>
      </c>
      <c r="C211" s="2">
        <v>0</v>
      </c>
      <c r="D211" s="2">
        <v>2</v>
      </c>
      <c r="E211" s="2">
        <v>0</v>
      </c>
      <c r="F211" s="2">
        <v>3</v>
      </c>
      <c r="G211" s="2">
        <v>0</v>
      </c>
      <c r="H211" s="2">
        <v>4</v>
      </c>
      <c r="I211" s="2">
        <v>0</v>
      </c>
      <c r="K211" s="7">
        <f t="shared" si="3"/>
        <v>1.7027027027027029</v>
      </c>
    </row>
    <row r="212" spans="1:11" ht="12.75">
      <c r="A212" s="2">
        <v>6</v>
      </c>
      <c r="B212" s="2">
        <v>0</v>
      </c>
      <c r="C212" s="2">
        <v>6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K212" s="7">
        <f t="shared" si="3"/>
        <v>1.135135135135135</v>
      </c>
    </row>
    <row r="213" spans="1:11" ht="12.75">
      <c r="A213" s="2">
        <v>11</v>
      </c>
      <c r="B213" s="2">
        <v>0</v>
      </c>
      <c r="C213" s="2">
        <v>6</v>
      </c>
      <c r="D213" s="2">
        <v>0</v>
      </c>
      <c r="E213" s="2">
        <v>0</v>
      </c>
      <c r="F213" s="2">
        <v>0</v>
      </c>
      <c r="G213" s="2">
        <v>0</v>
      </c>
      <c r="H213" s="2">
        <v>5</v>
      </c>
      <c r="I213" s="2">
        <v>0</v>
      </c>
      <c r="K213" s="7">
        <f t="shared" si="3"/>
        <v>2.081081081081081</v>
      </c>
    </row>
    <row r="214" spans="1:11" ht="12.75">
      <c r="A214" s="2">
        <v>16</v>
      </c>
      <c r="B214" s="2">
        <v>0</v>
      </c>
      <c r="C214" s="2">
        <v>7</v>
      </c>
      <c r="D214" s="2">
        <v>2</v>
      </c>
      <c r="E214" s="2">
        <v>2</v>
      </c>
      <c r="F214" s="2">
        <v>0</v>
      </c>
      <c r="G214" s="2">
        <v>0</v>
      </c>
      <c r="H214" s="2">
        <v>5</v>
      </c>
      <c r="I214" s="2">
        <v>0</v>
      </c>
      <c r="K214" s="7">
        <f t="shared" si="3"/>
        <v>3.027027027027027</v>
      </c>
    </row>
    <row r="215" spans="1:11" ht="12.75">
      <c r="A215" s="2">
        <v>9</v>
      </c>
      <c r="B215" s="2">
        <v>0</v>
      </c>
      <c r="C215" s="2">
        <v>6</v>
      </c>
      <c r="D215" s="2">
        <v>2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K215" s="7">
        <f t="shared" si="3"/>
        <v>1.7027027027027029</v>
      </c>
    </row>
    <row r="216" spans="1:11" ht="12.75">
      <c r="A216" s="2">
        <v>9</v>
      </c>
      <c r="B216" s="2">
        <v>2</v>
      </c>
      <c r="C216" s="2">
        <v>2</v>
      </c>
      <c r="D216" s="2">
        <v>0</v>
      </c>
      <c r="E216" s="2">
        <v>0</v>
      </c>
      <c r="F216" s="2">
        <v>1</v>
      </c>
      <c r="G216" s="2">
        <v>0</v>
      </c>
      <c r="H216" s="2">
        <v>4</v>
      </c>
      <c r="I216" s="2">
        <v>0</v>
      </c>
      <c r="K216" s="7">
        <f t="shared" si="3"/>
        <v>1.7027027027027029</v>
      </c>
    </row>
    <row r="217" spans="1:11" ht="12.75">
      <c r="A217" s="2">
        <v>20</v>
      </c>
      <c r="B217" s="2">
        <v>3</v>
      </c>
      <c r="C217" s="2">
        <v>7</v>
      </c>
      <c r="D217" s="2">
        <v>2</v>
      </c>
      <c r="E217" s="2">
        <v>2</v>
      </c>
      <c r="F217" s="2">
        <v>1</v>
      </c>
      <c r="G217" s="2">
        <v>0</v>
      </c>
      <c r="H217" s="2">
        <v>5</v>
      </c>
      <c r="I217" s="2">
        <v>0</v>
      </c>
      <c r="K217" s="7">
        <f t="shared" si="3"/>
        <v>3.783783783783784</v>
      </c>
    </row>
    <row r="218" spans="1:11" ht="12.75">
      <c r="A218" s="2">
        <v>13</v>
      </c>
      <c r="B218" s="2">
        <v>0</v>
      </c>
      <c r="C218" s="2">
        <v>3</v>
      </c>
      <c r="D218" s="2">
        <v>2</v>
      </c>
      <c r="E218" s="2">
        <v>0</v>
      </c>
      <c r="F218" s="2">
        <v>3</v>
      </c>
      <c r="G218" s="2">
        <v>0</v>
      </c>
      <c r="H218" s="2">
        <v>5</v>
      </c>
      <c r="I218" s="2">
        <v>0</v>
      </c>
      <c r="K218" s="7">
        <f t="shared" si="3"/>
        <v>2.4594594594594597</v>
      </c>
    </row>
    <row r="219" spans="1:11" ht="12.75">
      <c r="A219" s="2">
        <v>16</v>
      </c>
      <c r="B219" s="2">
        <v>0</v>
      </c>
      <c r="C219" s="2">
        <v>9</v>
      </c>
      <c r="D219" s="2">
        <v>2</v>
      </c>
      <c r="E219" s="2">
        <v>0</v>
      </c>
      <c r="F219" s="2">
        <v>0</v>
      </c>
      <c r="G219" s="2">
        <v>0</v>
      </c>
      <c r="H219" s="2">
        <v>5</v>
      </c>
      <c r="I219" s="2">
        <v>0</v>
      </c>
      <c r="K219" s="7">
        <f t="shared" si="3"/>
        <v>3.027027027027027</v>
      </c>
    </row>
    <row r="220" spans="1:11" ht="12.75">
      <c r="A220" s="2">
        <v>10</v>
      </c>
      <c r="B220" s="2">
        <v>0</v>
      </c>
      <c r="C220" s="2">
        <v>6</v>
      </c>
      <c r="D220" s="2">
        <v>2</v>
      </c>
      <c r="E220" s="2">
        <v>2</v>
      </c>
      <c r="F220" s="2">
        <v>0</v>
      </c>
      <c r="G220" s="2">
        <v>0</v>
      </c>
      <c r="H220" s="2">
        <v>0</v>
      </c>
      <c r="I220" s="2">
        <v>0</v>
      </c>
      <c r="K220" s="7">
        <f t="shared" si="3"/>
        <v>1.891891891891892</v>
      </c>
    </row>
    <row r="221" spans="1:11" ht="12.75">
      <c r="A221" s="2">
        <v>15</v>
      </c>
      <c r="B221" s="2">
        <v>0</v>
      </c>
      <c r="C221" s="2">
        <v>3</v>
      </c>
      <c r="D221" s="2">
        <v>2</v>
      </c>
      <c r="E221" s="2">
        <v>0</v>
      </c>
      <c r="F221" s="2">
        <v>3</v>
      </c>
      <c r="G221" s="2">
        <v>2</v>
      </c>
      <c r="H221" s="2">
        <v>5</v>
      </c>
      <c r="I221" s="2">
        <v>0</v>
      </c>
      <c r="K221" s="7">
        <f t="shared" si="3"/>
        <v>2.837837837837838</v>
      </c>
    </row>
    <row r="222" spans="1:11" ht="12.75">
      <c r="A222" s="2">
        <v>2</v>
      </c>
      <c r="B222" s="2">
        <v>0</v>
      </c>
      <c r="C222" s="2">
        <v>2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K222" s="7">
        <f t="shared" si="3"/>
        <v>0.3783783783783784</v>
      </c>
    </row>
    <row r="223" spans="1:11" ht="12.75">
      <c r="A223" s="2">
        <v>12</v>
      </c>
      <c r="B223" s="2">
        <v>3</v>
      </c>
      <c r="C223" s="2">
        <v>6</v>
      </c>
      <c r="D223" s="2">
        <v>2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K223" s="7">
        <f t="shared" si="3"/>
        <v>2.27027027027027</v>
      </c>
    </row>
    <row r="224" spans="1:11" ht="12.75">
      <c r="A224" s="2">
        <v>10</v>
      </c>
      <c r="B224" s="2">
        <v>0</v>
      </c>
      <c r="C224" s="2">
        <v>2</v>
      </c>
      <c r="D224" s="2">
        <v>2</v>
      </c>
      <c r="E224" s="2">
        <v>3</v>
      </c>
      <c r="F224" s="2">
        <v>3</v>
      </c>
      <c r="G224" s="2">
        <v>0</v>
      </c>
      <c r="H224" s="2">
        <v>0</v>
      </c>
      <c r="I224" s="2">
        <v>0</v>
      </c>
      <c r="K224" s="7">
        <f t="shared" si="3"/>
        <v>1.891891891891892</v>
      </c>
    </row>
    <row r="225" spans="1:11" ht="12.75">
      <c r="A225" s="2">
        <v>18</v>
      </c>
      <c r="B225" s="2">
        <v>0</v>
      </c>
      <c r="C225" s="2">
        <v>6</v>
      </c>
      <c r="D225" s="2">
        <v>2</v>
      </c>
      <c r="E225" s="2">
        <v>2</v>
      </c>
      <c r="F225" s="2">
        <v>3</v>
      </c>
      <c r="G225" s="2">
        <v>1</v>
      </c>
      <c r="H225" s="2">
        <v>4</v>
      </c>
      <c r="I225" s="2">
        <v>0</v>
      </c>
      <c r="K225" s="7">
        <f t="shared" si="3"/>
        <v>3.4054054054054057</v>
      </c>
    </row>
    <row r="226" spans="1:11" ht="12.75">
      <c r="A226" s="2">
        <v>23</v>
      </c>
      <c r="B226" s="2">
        <v>2</v>
      </c>
      <c r="C226" s="2">
        <v>6</v>
      </c>
      <c r="D226" s="2">
        <v>2</v>
      </c>
      <c r="E226" s="2">
        <v>2</v>
      </c>
      <c r="F226" s="2">
        <v>3</v>
      </c>
      <c r="G226" s="2">
        <v>0</v>
      </c>
      <c r="H226" s="2">
        <v>5</v>
      </c>
      <c r="I226" s="2">
        <v>3</v>
      </c>
      <c r="K226" s="7">
        <f t="shared" si="3"/>
        <v>4.351351351351351</v>
      </c>
    </row>
    <row r="227" spans="1:11" ht="12.75">
      <c r="A227" s="2">
        <v>17</v>
      </c>
      <c r="B227" s="2">
        <v>3</v>
      </c>
      <c r="C227" s="2">
        <v>7</v>
      </c>
      <c r="D227" s="2">
        <v>2</v>
      </c>
      <c r="E227" s="2">
        <v>0</v>
      </c>
      <c r="F227" s="2">
        <v>1</v>
      </c>
      <c r="G227" s="2">
        <v>4</v>
      </c>
      <c r="H227" s="2">
        <v>0</v>
      </c>
      <c r="I227" s="2">
        <v>0</v>
      </c>
      <c r="K227" s="7">
        <f t="shared" si="3"/>
        <v>3.2162162162162162</v>
      </c>
    </row>
    <row r="228" spans="1:11" ht="12.75">
      <c r="A228" s="2">
        <v>9</v>
      </c>
      <c r="B228" s="2">
        <v>0</v>
      </c>
      <c r="C228" s="2">
        <v>3</v>
      </c>
      <c r="D228" s="2">
        <v>2</v>
      </c>
      <c r="E228" s="2">
        <v>0</v>
      </c>
      <c r="F228" s="2">
        <v>0</v>
      </c>
      <c r="G228" s="2">
        <v>0</v>
      </c>
      <c r="H228" s="2">
        <v>4</v>
      </c>
      <c r="I228" s="2">
        <v>0</v>
      </c>
      <c r="K228" s="7">
        <f t="shared" si="3"/>
        <v>1.7027027027027029</v>
      </c>
    </row>
    <row r="229" spans="1:11" ht="12.75">
      <c r="A229" s="2">
        <v>13</v>
      </c>
      <c r="B229" s="2">
        <v>0</v>
      </c>
      <c r="C229" s="2">
        <v>3</v>
      </c>
      <c r="D229" s="2">
        <v>2</v>
      </c>
      <c r="E229" s="2">
        <v>0</v>
      </c>
      <c r="F229" s="2">
        <v>3</v>
      </c>
      <c r="G229" s="2">
        <v>0</v>
      </c>
      <c r="H229" s="2">
        <v>5</v>
      </c>
      <c r="I229" s="2">
        <v>0</v>
      </c>
      <c r="K229" s="7">
        <f t="shared" si="3"/>
        <v>2.4594594594594597</v>
      </c>
    </row>
    <row r="230" spans="1:11" ht="12.75">
      <c r="A230" s="2">
        <v>15</v>
      </c>
      <c r="B230" s="2">
        <v>2</v>
      </c>
      <c r="C230" s="2">
        <v>6</v>
      </c>
      <c r="D230" s="2">
        <v>2</v>
      </c>
      <c r="E230" s="2">
        <v>0</v>
      </c>
      <c r="F230" s="2">
        <v>0</v>
      </c>
      <c r="G230" s="2">
        <v>0</v>
      </c>
      <c r="H230" s="2">
        <v>5</v>
      </c>
      <c r="I230" s="2">
        <v>0</v>
      </c>
      <c r="K230" s="7">
        <f t="shared" si="3"/>
        <v>2.837837837837838</v>
      </c>
    </row>
    <row r="231" spans="1:11" ht="12.75">
      <c r="A231" s="2">
        <v>20</v>
      </c>
      <c r="B231" s="2">
        <v>0</v>
      </c>
      <c r="C231" s="2">
        <v>4</v>
      </c>
      <c r="D231" s="2">
        <v>2</v>
      </c>
      <c r="E231" s="2">
        <v>2</v>
      </c>
      <c r="F231" s="2">
        <v>3</v>
      </c>
      <c r="G231" s="2">
        <v>4</v>
      </c>
      <c r="H231" s="2">
        <v>5</v>
      </c>
      <c r="I231" s="2">
        <v>0</v>
      </c>
      <c r="K231" s="7">
        <f t="shared" si="3"/>
        <v>3.783783783783784</v>
      </c>
    </row>
    <row r="232" spans="1:11" ht="12.75">
      <c r="A232" s="2">
        <v>14</v>
      </c>
      <c r="B232" s="2">
        <v>0</v>
      </c>
      <c r="C232" s="2">
        <v>7</v>
      </c>
      <c r="D232" s="2">
        <v>0</v>
      </c>
      <c r="E232" s="2">
        <v>0</v>
      </c>
      <c r="F232" s="2">
        <v>1</v>
      </c>
      <c r="G232" s="2">
        <v>0</v>
      </c>
      <c r="H232" s="2">
        <v>3</v>
      </c>
      <c r="I232" s="2">
        <v>3</v>
      </c>
      <c r="K232" s="7">
        <f t="shared" si="3"/>
        <v>2.6486486486486487</v>
      </c>
    </row>
    <row r="233" spans="1:11" ht="12.75">
      <c r="A233" s="2">
        <v>8</v>
      </c>
      <c r="B233" s="2">
        <v>0</v>
      </c>
      <c r="C233" s="2">
        <v>6</v>
      </c>
      <c r="D233" s="2">
        <v>0</v>
      </c>
      <c r="E233" s="2">
        <v>0</v>
      </c>
      <c r="F233" s="2">
        <v>0</v>
      </c>
      <c r="G233" s="2">
        <v>0</v>
      </c>
      <c r="H233" s="2">
        <v>2</v>
      </c>
      <c r="I233" s="2">
        <v>0</v>
      </c>
      <c r="K233" s="7">
        <f t="shared" si="3"/>
        <v>1.5135135135135136</v>
      </c>
    </row>
    <row r="234" spans="1:11" ht="12.75">
      <c r="A234" s="2">
        <v>10</v>
      </c>
      <c r="B234" s="2">
        <v>0</v>
      </c>
      <c r="C234" s="2">
        <v>2</v>
      </c>
      <c r="D234" s="2">
        <v>2</v>
      </c>
      <c r="E234" s="2">
        <v>2</v>
      </c>
      <c r="F234" s="2">
        <v>0</v>
      </c>
      <c r="G234" s="2">
        <v>0</v>
      </c>
      <c r="H234" s="2">
        <v>4</v>
      </c>
      <c r="I234" s="2">
        <v>0</v>
      </c>
      <c r="K234" s="7">
        <f t="shared" si="3"/>
        <v>1.891891891891892</v>
      </c>
    </row>
    <row r="235" spans="1:11" ht="12.75">
      <c r="A235" s="2">
        <v>0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K235" s="7">
        <f t="shared" si="3"/>
        <v>0</v>
      </c>
    </row>
    <row r="236" spans="1:11" ht="12.75">
      <c r="A236" s="2">
        <v>21</v>
      </c>
      <c r="B236" s="2">
        <v>0</v>
      </c>
      <c r="C236" s="2">
        <v>9</v>
      </c>
      <c r="D236" s="2">
        <v>2</v>
      </c>
      <c r="E236" s="2">
        <v>2</v>
      </c>
      <c r="F236" s="2">
        <v>3</v>
      </c>
      <c r="G236" s="2">
        <v>2</v>
      </c>
      <c r="H236" s="2">
        <v>3</v>
      </c>
      <c r="I236" s="2">
        <v>0</v>
      </c>
      <c r="K236" s="7">
        <f t="shared" si="3"/>
        <v>3.972972972972973</v>
      </c>
    </row>
    <row r="237" spans="1:11" ht="12.75">
      <c r="A237" s="2">
        <v>15</v>
      </c>
      <c r="B237" s="2">
        <v>0</v>
      </c>
      <c r="C237" s="2">
        <v>2</v>
      </c>
      <c r="D237" s="2">
        <v>2</v>
      </c>
      <c r="E237" s="2">
        <v>0</v>
      </c>
      <c r="F237" s="2">
        <v>1</v>
      </c>
      <c r="G237" s="2">
        <v>10</v>
      </c>
      <c r="H237" s="2">
        <v>0</v>
      </c>
      <c r="I237" s="2">
        <v>0</v>
      </c>
      <c r="K237" s="7">
        <f t="shared" si="3"/>
        <v>2.837837837837838</v>
      </c>
    </row>
    <row r="238" spans="1:11" ht="12.75">
      <c r="A238" s="2">
        <v>11</v>
      </c>
      <c r="B238" s="2">
        <v>1</v>
      </c>
      <c r="C238" s="2">
        <v>3</v>
      </c>
      <c r="D238" s="2">
        <v>2</v>
      </c>
      <c r="E238" s="2">
        <v>0</v>
      </c>
      <c r="F238" s="2">
        <v>0</v>
      </c>
      <c r="G238" s="2">
        <v>0</v>
      </c>
      <c r="H238" s="2">
        <v>5</v>
      </c>
      <c r="I238" s="2">
        <v>0</v>
      </c>
      <c r="K238" s="7">
        <f t="shared" si="3"/>
        <v>2.081081081081081</v>
      </c>
    </row>
    <row r="239" spans="1:11" ht="12.75">
      <c r="A239" s="2">
        <v>11</v>
      </c>
      <c r="B239" s="2">
        <v>0.5</v>
      </c>
      <c r="C239" s="2">
        <v>1.5</v>
      </c>
      <c r="D239" s="2">
        <v>2</v>
      </c>
      <c r="E239" s="2">
        <v>2</v>
      </c>
      <c r="F239" s="2">
        <v>0</v>
      </c>
      <c r="G239" s="2">
        <v>0</v>
      </c>
      <c r="H239" s="2">
        <v>5</v>
      </c>
      <c r="I239" s="2">
        <v>0</v>
      </c>
      <c r="K239" s="7">
        <f t="shared" si="3"/>
        <v>2.081081081081081</v>
      </c>
    </row>
    <row r="240" spans="1:11" ht="12.75">
      <c r="A240" s="2">
        <v>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K240" s="7">
        <f t="shared" si="3"/>
        <v>0</v>
      </c>
    </row>
    <row r="241" spans="1:11" ht="12.75">
      <c r="A241" s="2">
        <v>14.5</v>
      </c>
      <c r="B241" s="2">
        <v>2</v>
      </c>
      <c r="C241" s="2">
        <v>6</v>
      </c>
      <c r="D241" s="2">
        <v>0</v>
      </c>
      <c r="E241" s="2">
        <v>0.5</v>
      </c>
      <c r="F241" s="2">
        <v>1</v>
      </c>
      <c r="G241" s="2">
        <v>1</v>
      </c>
      <c r="H241" s="2">
        <v>4</v>
      </c>
      <c r="I241" s="2">
        <v>0</v>
      </c>
      <c r="K241" s="7">
        <f t="shared" si="3"/>
        <v>2.743243243243243</v>
      </c>
    </row>
    <row r="242" spans="1:11" ht="12.75">
      <c r="A242" s="2">
        <v>6</v>
      </c>
      <c r="B242" s="2">
        <v>0</v>
      </c>
      <c r="C242" s="2">
        <v>3</v>
      </c>
      <c r="D242" s="2">
        <v>0</v>
      </c>
      <c r="E242" s="2">
        <v>0</v>
      </c>
      <c r="F242" s="2">
        <v>3</v>
      </c>
      <c r="G242" s="2">
        <v>0</v>
      </c>
      <c r="H242" s="2">
        <v>0</v>
      </c>
      <c r="I242" s="2">
        <v>0</v>
      </c>
      <c r="K242" s="7">
        <f t="shared" si="3"/>
        <v>1.135135135135135</v>
      </c>
    </row>
    <row r="243" spans="1:11" ht="12.75">
      <c r="A243" s="2">
        <v>0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K243" s="7">
        <f t="shared" si="3"/>
        <v>0</v>
      </c>
    </row>
    <row r="244" spans="1:11" ht="12.75">
      <c r="A244" s="2">
        <v>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K244" s="7">
        <f t="shared" si="3"/>
        <v>0</v>
      </c>
    </row>
    <row r="245" spans="1:11" ht="12.75">
      <c r="A245" s="2">
        <v>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K245" s="7">
        <f t="shared" si="3"/>
        <v>0</v>
      </c>
    </row>
    <row r="246" spans="1:11" ht="12.75">
      <c r="A246" s="2">
        <v>8</v>
      </c>
      <c r="B246" s="2">
        <v>0</v>
      </c>
      <c r="C246" s="2">
        <v>1</v>
      </c>
      <c r="D246" s="2">
        <v>2</v>
      </c>
      <c r="E246" s="2">
        <v>0</v>
      </c>
      <c r="F246" s="2">
        <v>0</v>
      </c>
      <c r="G246" s="2">
        <v>0</v>
      </c>
      <c r="H246" s="2">
        <v>5</v>
      </c>
      <c r="I246" s="2">
        <v>0</v>
      </c>
      <c r="K246" s="7">
        <f t="shared" si="3"/>
        <v>1.5135135135135136</v>
      </c>
    </row>
    <row r="247" spans="1:11" ht="12.75">
      <c r="A247" s="2">
        <v>5</v>
      </c>
      <c r="B247" s="2">
        <v>0</v>
      </c>
      <c r="C247" s="2">
        <v>2</v>
      </c>
      <c r="D247" s="2">
        <v>0</v>
      </c>
      <c r="E247" s="2">
        <v>0</v>
      </c>
      <c r="F247" s="2">
        <v>3</v>
      </c>
      <c r="G247" s="2">
        <v>0</v>
      </c>
      <c r="H247" s="2">
        <v>0</v>
      </c>
      <c r="I247" s="2">
        <v>0</v>
      </c>
      <c r="K247" s="7">
        <f t="shared" si="3"/>
        <v>0.945945945945946</v>
      </c>
    </row>
    <row r="248" spans="1:11" ht="12.75">
      <c r="A248" s="2">
        <v>2</v>
      </c>
      <c r="B248" s="2">
        <v>0</v>
      </c>
      <c r="C248" s="2">
        <v>0</v>
      </c>
      <c r="D248" s="2">
        <v>2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K248" s="7">
        <f t="shared" si="3"/>
        <v>0.3783783783783784</v>
      </c>
    </row>
    <row r="249" spans="1:11" ht="12.75">
      <c r="A249" s="2">
        <v>6.5</v>
      </c>
      <c r="B249" s="2">
        <v>0.5</v>
      </c>
      <c r="C249" s="2">
        <v>1</v>
      </c>
      <c r="D249" s="2">
        <v>0</v>
      </c>
      <c r="E249" s="2">
        <v>0</v>
      </c>
      <c r="F249" s="2">
        <v>0</v>
      </c>
      <c r="G249" s="2">
        <v>0</v>
      </c>
      <c r="H249" s="2">
        <v>5</v>
      </c>
      <c r="I249" s="2">
        <v>0</v>
      </c>
      <c r="K249" s="7">
        <f t="shared" si="3"/>
        <v>1.2297297297297298</v>
      </c>
    </row>
    <row r="250" spans="1:11" ht="12.75">
      <c r="A250" s="2">
        <v>7.5</v>
      </c>
      <c r="B250" s="2">
        <v>0</v>
      </c>
      <c r="C250" s="2">
        <v>5</v>
      </c>
      <c r="D250" s="2">
        <v>2</v>
      </c>
      <c r="E250" s="2">
        <v>0.5</v>
      </c>
      <c r="F250" s="2">
        <v>0</v>
      </c>
      <c r="G250" s="2">
        <v>0</v>
      </c>
      <c r="H250" s="2">
        <v>0</v>
      </c>
      <c r="I250" s="2">
        <v>0</v>
      </c>
      <c r="K250" s="7">
        <f t="shared" si="3"/>
        <v>1.418918918918919</v>
      </c>
    </row>
    <row r="251" spans="1:11" ht="12.75">
      <c r="A251" s="2">
        <v>3</v>
      </c>
      <c r="B251" s="2">
        <v>0</v>
      </c>
      <c r="C251" s="2">
        <v>3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K251" s="7">
        <f t="shared" si="3"/>
        <v>0.5675675675675675</v>
      </c>
    </row>
    <row r="252" spans="1:11" ht="12.75">
      <c r="A252" s="2">
        <v>6</v>
      </c>
      <c r="B252" s="2">
        <v>0</v>
      </c>
      <c r="C252" s="2">
        <v>1</v>
      </c>
      <c r="D252" s="2">
        <v>0</v>
      </c>
      <c r="E252" s="2">
        <v>2</v>
      </c>
      <c r="F252" s="2">
        <v>0</v>
      </c>
      <c r="G252" s="2">
        <v>0</v>
      </c>
      <c r="H252" s="2">
        <v>3</v>
      </c>
      <c r="I252" s="2">
        <v>0</v>
      </c>
      <c r="K252" s="7">
        <f t="shared" si="3"/>
        <v>1.135135135135135</v>
      </c>
    </row>
    <row r="253" spans="1:11" ht="12.75">
      <c r="A253" s="2">
        <v>4</v>
      </c>
      <c r="B253" s="2">
        <v>0</v>
      </c>
      <c r="C253" s="2">
        <v>2</v>
      </c>
      <c r="D253" s="2">
        <v>0</v>
      </c>
      <c r="E253" s="2">
        <v>0</v>
      </c>
      <c r="F253" s="2">
        <v>0</v>
      </c>
      <c r="G253" s="2">
        <v>1</v>
      </c>
      <c r="H253" s="2">
        <v>1</v>
      </c>
      <c r="I253" s="2">
        <v>0</v>
      </c>
      <c r="K253" s="7">
        <f t="shared" si="3"/>
        <v>0.7567567567567568</v>
      </c>
    </row>
    <row r="254" spans="1:11" ht="12.75">
      <c r="A254" s="2">
        <v>9</v>
      </c>
      <c r="B254" s="2">
        <v>0</v>
      </c>
      <c r="C254" s="2">
        <v>2</v>
      </c>
      <c r="D254" s="2">
        <v>0</v>
      </c>
      <c r="E254" s="2">
        <v>2</v>
      </c>
      <c r="F254" s="2">
        <v>0</v>
      </c>
      <c r="G254" s="2">
        <v>4</v>
      </c>
      <c r="H254" s="2">
        <v>1</v>
      </c>
      <c r="I254" s="2">
        <v>0</v>
      </c>
      <c r="K254" s="7">
        <f t="shared" si="3"/>
        <v>1.7027027027027029</v>
      </c>
    </row>
    <row r="255" spans="1:11" ht="12.75">
      <c r="A255" s="2">
        <v>0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K255" s="7">
        <f t="shared" si="3"/>
        <v>0</v>
      </c>
    </row>
    <row r="256" spans="1:11" ht="12.75">
      <c r="A256" s="2">
        <v>2</v>
      </c>
      <c r="B256" s="2">
        <v>0</v>
      </c>
      <c r="C256" s="2">
        <v>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K256" s="7">
        <f t="shared" si="3"/>
        <v>0.3783783783783784</v>
      </c>
    </row>
    <row r="257" spans="1:11" ht="12.75">
      <c r="A257" s="2">
        <v>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K257" s="7">
        <f t="shared" si="3"/>
        <v>0</v>
      </c>
    </row>
    <row r="259" spans="1:9" ht="12.75">
      <c r="A259" s="8">
        <f>AVERAGE(A2:A257)</f>
        <v>18.46875</v>
      </c>
      <c r="B259" s="8">
        <f aca="true" t="shared" si="4" ref="B259:I259">AVERAGE(B2:B257)</f>
        <v>0.837890625</v>
      </c>
      <c r="C259" s="8">
        <f t="shared" si="4"/>
        <v>6.0234375</v>
      </c>
      <c r="D259" s="8">
        <f t="shared" si="4"/>
        <v>1.671875</v>
      </c>
      <c r="E259" s="8">
        <f t="shared" si="4"/>
        <v>1.1796875</v>
      </c>
      <c r="F259" s="8">
        <f t="shared" si="4"/>
        <v>2.015625</v>
      </c>
      <c r="G259" s="8">
        <f t="shared" si="4"/>
        <v>2.630859375</v>
      </c>
      <c r="H259" s="8">
        <f t="shared" si="4"/>
        <v>3.67578125</v>
      </c>
      <c r="I259" s="8">
        <f t="shared" si="4"/>
        <v>0.43359375</v>
      </c>
    </row>
    <row r="260" spans="1:9" ht="12.75">
      <c r="A260" s="8">
        <f>A259/37*100</f>
        <v>49.91554054054054</v>
      </c>
      <c r="B260" s="8">
        <f>B259/3*100</f>
        <v>27.9296875</v>
      </c>
      <c r="C260" s="8">
        <f aca="true" t="shared" si="5" ref="C260:I260">C259/C2*100</f>
        <v>66.92708333333334</v>
      </c>
      <c r="D260" s="8">
        <f t="shared" si="5"/>
        <v>83.59375</v>
      </c>
      <c r="E260" s="8">
        <f t="shared" si="5"/>
        <v>58.984375</v>
      </c>
      <c r="F260" s="8">
        <f t="shared" si="5"/>
        <v>67.1875</v>
      </c>
      <c r="G260" s="8">
        <f t="shared" si="5"/>
        <v>26.308593749999996</v>
      </c>
      <c r="H260" s="8">
        <f t="shared" si="5"/>
        <v>73.515625</v>
      </c>
      <c r="I260" s="8">
        <f t="shared" si="5"/>
        <v>14.453125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0"/>
  <sheetViews>
    <sheetView workbookViewId="0" topLeftCell="A225">
      <selection activeCell="A260" sqref="A260"/>
    </sheetView>
  </sheetViews>
  <sheetFormatPr defaultColWidth="9.00390625" defaultRowHeight="12.75"/>
  <sheetData>
    <row r="1" spans="1:8" ht="12.75">
      <c r="A1" s="3" t="s">
        <v>58</v>
      </c>
      <c r="B1" s="3" t="s">
        <v>379</v>
      </c>
      <c r="C1" s="3" t="s">
        <v>380</v>
      </c>
      <c r="D1" s="3" t="s">
        <v>381</v>
      </c>
      <c r="E1" s="3" t="s">
        <v>382</v>
      </c>
      <c r="F1" s="3" t="s">
        <v>383</v>
      </c>
      <c r="G1" s="3" t="s">
        <v>384</v>
      </c>
      <c r="H1" s="3" t="s">
        <v>385</v>
      </c>
    </row>
    <row r="2" spans="1:14" ht="12.75">
      <c r="A2">
        <v>59</v>
      </c>
      <c r="B2">
        <v>5</v>
      </c>
      <c r="C2">
        <v>5</v>
      </c>
      <c r="D2">
        <v>2</v>
      </c>
      <c r="E2">
        <v>25</v>
      </c>
      <c r="F2">
        <v>7</v>
      </c>
      <c r="G2">
        <v>10</v>
      </c>
      <c r="H2">
        <v>5</v>
      </c>
      <c r="J2" s="7">
        <f>A2/75*7.5</f>
        <v>5.8999999999999995</v>
      </c>
      <c r="L2" s="5">
        <f>0</f>
        <v>0</v>
      </c>
      <c r="M2" s="5">
        <v>0</v>
      </c>
      <c r="N2" s="6">
        <f>COUNTIF(J2:J257,"=0")</f>
        <v>14</v>
      </c>
    </row>
    <row r="3" spans="1:14" ht="12.75">
      <c r="A3">
        <v>70</v>
      </c>
      <c r="B3">
        <v>5</v>
      </c>
      <c r="C3">
        <v>5</v>
      </c>
      <c r="D3">
        <v>10</v>
      </c>
      <c r="E3">
        <v>30</v>
      </c>
      <c r="F3">
        <v>5</v>
      </c>
      <c r="G3">
        <v>10</v>
      </c>
      <c r="H3">
        <v>5</v>
      </c>
      <c r="J3" s="7">
        <f aca="true" t="shared" si="0" ref="J3:J66">A3/75*7.5</f>
        <v>7</v>
      </c>
      <c r="L3" s="5" t="s">
        <v>409</v>
      </c>
      <c r="M3" s="5">
        <v>0.5</v>
      </c>
      <c r="N3" s="6">
        <f>COUNTIF(J2:J257,"&gt;0")-COUNTIF(J2:J257,"&gt;0,5")</f>
        <v>14</v>
      </c>
    </row>
    <row r="4" spans="1:14" ht="12.75">
      <c r="A4">
        <v>56</v>
      </c>
      <c r="B4">
        <v>5</v>
      </c>
      <c r="C4">
        <v>5</v>
      </c>
      <c r="D4">
        <v>2</v>
      </c>
      <c r="E4">
        <v>25</v>
      </c>
      <c r="F4">
        <v>4</v>
      </c>
      <c r="G4">
        <v>10</v>
      </c>
      <c r="H4">
        <v>5</v>
      </c>
      <c r="J4" s="7">
        <f t="shared" si="0"/>
        <v>5.6000000000000005</v>
      </c>
      <c r="L4" s="5" t="s">
        <v>410</v>
      </c>
      <c r="M4" s="5">
        <v>1</v>
      </c>
      <c r="N4" s="6">
        <f>COUNTIF(J2:J257,"&gt;0,5")-COUNTIF(J2:J257,"&gt;1")</f>
        <v>45</v>
      </c>
    </row>
    <row r="5" spans="1:14" ht="12.75">
      <c r="A5">
        <v>37</v>
      </c>
      <c r="B5">
        <v>5</v>
      </c>
      <c r="C5">
        <v>5</v>
      </c>
      <c r="D5">
        <v>7</v>
      </c>
      <c r="E5">
        <v>5</v>
      </c>
      <c r="F5">
        <v>0</v>
      </c>
      <c r="G5">
        <v>10</v>
      </c>
      <c r="H5">
        <v>5</v>
      </c>
      <c r="J5" s="7">
        <f t="shared" si="0"/>
        <v>3.7</v>
      </c>
      <c r="L5" s="5" t="s">
        <v>411</v>
      </c>
      <c r="M5" s="5">
        <v>1.5</v>
      </c>
      <c r="N5" s="6">
        <f>COUNTIF(J2:J257,"&gt;1")-COUNTIF(J2:J257,"&gt;1,5")</f>
        <v>34</v>
      </c>
    </row>
    <row r="6" spans="1:14" ht="12.75">
      <c r="A6">
        <v>62</v>
      </c>
      <c r="B6">
        <v>5</v>
      </c>
      <c r="C6">
        <v>5</v>
      </c>
      <c r="D6">
        <v>2</v>
      </c>
      <c r="E6">
        <v>30</v>
      </c>
      <c r="F6">
        <v>5</v>
      </c>
      <c r="G6">
        <v>10</v>
      </c>
      <c r="H6">
        <v>5</v>
      </c>
      <c r="J6" s="7">
        <f t="shared" si="0"/>
        <v>6.2</v>
      </c>
      <c r="L6" s="5" t="s">
        <v>412</v>
      </c>
      <c r="M6" s="5">
        <v>2</v>
      </c>
      <c r="N6" s="6">
        <f>COUNTIF(J2:J257,"&gt;1,5")-COUNTIF(J2:J257,"&gt;2")</f>
        <v>36</v>
      </c>
    </row>
    <row r="7" spans="1:14" ht="12.75">
      <c r="A7">
        <v>57</v>
      </c>
      <c r="B7">
        <v>5</v>
      </c>
      <c r="C7">
        <v>5</v>
      </c>
      <c r="D7">
        <v>3</v>
      </c>
      <c r="E7">
        <v>25</v>
      </c>
      <c r="F7">
        <v>9</v>
      </c>
      <c r="G7">
        <v>5</v>
      </c>
      <c r="H7">
        <v>5</v>
      </c>
      <c r="J7" s="7">
        <f t="shared" si="0"/>
        <v>5.7</v>
      </c>
      <c r="L7" s="5" t="s">
        <v>413</v>
      </c>
      <c r="M7" s="5">
        <v>2.5</v>
      </c>
      <c r="N7" s="6">
        <f>COUNTIF(J2:J257,"&gt;2")-COUNTIF(J2:J257,"&gt;2,5")</f>
        <v>21</v>
      </c>
    </row>
    <row r="8" spans="1:14" ht="12.75">
      <c r="A8">
        <v>70</v>
      </c>
      <c r="B8">
        <v>5</v>
      </c>
      <c r="C8">
        <v>5</v>
      </c>
      <c r="D8">
        <v>10</v>
      </c>
      <c r="E8">
        <v>30</v>
      </c>
      <c r="F8">
        <v>5</v>
      </c>
      <c r="G8">
        <v>10</v>
      </c>
      <c r="H8">
        <v>5</v>
      </c>
      <c r="J8" s="7">
        <f t="shared" si="0"/>
        <v>7</v>
      </c>
      <c r="L8" s="5" t="s">
        <v>414</v>
      </c>
      <c r="M8" s="5">
        <v>3</v>
      </c>
      <c r="N8" s="6">
        <f>COUNTIF(J2:J257,"&gt;2,5")-COUNTIF(J2:J257,"&gt;3")</f>
        <v>18</v>
      </c>
    </row>
    <row r="9" spans="1:14" ht="12.75">
      <c r="A9">
        <v>18</v>
      </c>
      <c r="B9">
        <v>5</v>
      </c>
      <c r="C9">
        <v>5</v>
      </c>
      <c r="D9">
        <v>8</v>
      </c>
      <c r="E9">
        <v>0</v>
      </c>
      <c r="F9">
        <v>0</v>
      </c>
      <c r="G9">
        <v>0</v>
      </c>
      <c r="H9">
        <v>0</v>
      </c>
      <c r="J9" s="7">
        <f t="shared" si="0"/>
        <v>1.7999999999999998</v>
      </c>
      <c r="L9" s="5" t="s">
        <v>415</v>
      </c>
      <c r="M9" s="5">
        <v>3.5</v>
      </c>
      <c r="N9" s="6">
        <f>COUNTIF(J2:J257,"&gt;3")-COUNTIF(J2:J257,"&gt;3,5")</f>
        <v>19</v>
      </c>
    </row>
    <row r="10" spans="1:14" ht="12.75">
      <c r="A10">
        <v>45</v>
      </c>
      <c r="B10">
        <v>5</v>
      </c>
      <c r="C10">
        <v>5</v>
      </c>
      <c r="D10">
        <v>10</v>
      </c>
      <c r="E10">
        <v>10</v>
      </c>
      <c r="F10">
        <v>0</v>
      </c>
      <c r="G10">
        <v>10</v>
      </c>
      <c r="H10">
        <v>5</v>
      </c>
      <c r="J10" s="7">
        <f t="shared" si="0"/>
        <v>4.5</v>
      </c>
      <c r="L10" s="5" t="s">
        <v>416</v>
      </c>
      <c r="M10" s="5">
        <v>4</v>
      </c>
      <c r="N10" s="6">
        <f>COUNTIF(J2:J257,"&gt;3,5")-COUNTIF(J2:J257,"&gt;4")</f>
        <v>16</v>
      </c>
    </row>
    <row r="11" spans="1:14" ht="12.75">
      <c r="A11">
        <v>62</v>
      </c>
      <c r="B11">
        <v>5</v>
      </c>
      <c r="C11">
        <v>5</v>
      </c>
      <c r="D11">
        <v>8</v>
      </c>
      <c r="E11">
        <v>25</v>
      </c>
      <c r="F11">
        <v>4</v>
      </c>
      <c r="G11">
        <v>10</v>
      </c>
      <c r="H11">
        <v>5</v>
      </c>
      <c r="J11" s="7">
        <f t="shared" si="0"/>
        <v>6.2</v>
      </c>
      <c r="L11" s="5" t="s">
        <v>417</v>
      </c>
      <c r="M11" s="5">
        <v>4.5</v>
      </c>
      <c r="N11" s="6">
        <f>COUNTIF(J2:J257,"&gt;4")-COUNTIF(J2:J257,"&gt;4,5")</f>
        <v>9</v>
      </c>
    </row>
    <row r="12" spans="1:14" ht="12.75">
      <c r="A12">
        <v>51</v>
      </c>
      <c r="B12">
        <v>5</v>
      </c>
      <c r="C12">
        <v>5</v>
      </c>
      <c r="D12">
        <v>10</v>
      </c>
      <c r="E12">
        <v>13</v>
      </c>
      <c r="F12">
        <v>3</v>
      </c>
      <c r="G12">
        <v>10</v>
      </c>
      <c r="H12">
        <v>5</v>
      </c>
      <c r="J12" s="7">
        <f t="shared" si="0"/>
        <v>5.1000000000000005</v>
      </c>
      <c r="L12" s="5" t="s">
        <v>418</v>
      </c>
      <c r="M12" s="5">
        <v>5</v>
      </c>
      <c r="N12" s="6">
        <f>COUNTIF(J2:J257,"&gt;4,5")-COUNTIF(J2:J257,"&gt;5")</f>
        <v>6</v>
      </c>
    </row>
    <row r="13" spans="1:14" ht="12.75">
      <c r="A13">
        <v>44</v>
      </c>
      <c r="B13">
        <v>5</v>
      </c>
      <c r="C13">
        <v>5</v>
      </c>
      <c r="D13">
        <v>10</v>
      </c>
      <c r="E13">
        <v>10</v>
      </c>
      <c r="F13">
        <v>5</v>
      </c>
      <c r="G13">
        <v>4</v>
      </c>
      <c r="H13">
        <v>5</v>
      </c>
      <c r="J13" s="7">
        <f t="shared" si="0"/>
        <v>4.4</v>
      </c>
      <c r="L13" s="5" t="s">
        <v>419</v>
      </c>
      <c r="M13" s="5">
        <v>5.5</v>
      </c>
      <c r="N13" s="6">
        <f>COUNTIF(J2:J257,"&gt;5")-COUNTIF(J2:J257,"&gt;5,5")</f>
        <v>10</v>
      </c>
    </row>
    <row r="14" spans="1:14" ht="12.75">
      <c r="A14">
        <v>37</v>
      </c>
      <c r="B14">
        <v>5</v>
      </c>
      <c r="C14">
        <v>5</v>
      </c>
      <c r="D14">
        <v>2</v>
      </c>
      <c r="E14">
        <v>10</v>
      </c>
      <c r="F14">
        <v>0</v>
      </c>
      <c r="G14">
        <v>10</v>
      </c>
      <c r="H14">
        <v>5</v>
      </c>
      <c r="J14" s="7">
        <f t="shared" si="0"/>
        <v>3.7</v>
      </c>
      <c r="L14" s="5" t="s">
        <v>420</v>
      </c>
      <c r="M14" s="5">
        <v>6</v>
      </c>
      <c r="N14" s="6">
        <f>COUNTIF(J2:J257,"&gt;5,5")-COUNTIF(J2:J257,"&gt;6")</f>
        <v>6</v>
      </c>
    </row>
    <row r="15" spans="1:14" ht="12.75">
      <c r="A15">
        <v>51</v>
      </c>
      <c r="B15">
        <v>5</v>
      </c>
      <c r="C15">
        <v>5</v>
      </c>
      <c r="D15">
        <v>6</v>
      </c>
      <c r="E15">
        <v>15</v>
      </c>
      <c r="F15">
        <v>5</v>
      </c>
      <c r="G15">
        <v>10</v>
      </c>
      <c r="H15">
        <v>5</v>
      </c>
      <c r="J15" s="7">
        <f t="shared" si="0"/>
        <v>5.1000000000000005</v>
      </c>
      <c r="L15" s="5" t="s">
        <v>421</v>
      </c>
      <c r="M15" s="5">
        <v>6.5</v>
      </c>
      <c r="N15" s="6">
        <f>COUNTIF(J2:J257,"&gt;6")-COUNTIF(J2:J257,"&gt;6,5")</f>
        <v>3</v>
      </c>
    </row>
    <row r="16" spans="1:14" ht="12.75">
      <c r="A16">
        <v>31</v>
      </c>
      <c r="B16">
        <v>5</v>
      </c>
      <c r="C16">
        <v>5</v>
      </c>
      <c r="D16">
        <v>2</v>
      </c>
      <c r="E16">
        <v>10</v>
      </c>
      <c r="F16">
        <v>4</v>
      </c>
      <c r="G16">
        <v>0</v>
      </c>
      <c r="H16">
        <v>5</v>
      </c>
      <c r="J16" s="7">
        <f t="shared" si="0"/>
        <v>3.1</v>
      </c>
      <c r="L16" s="5" t="s">
        <v>422</v>
      </c>
      <c r="M16" s="5">
        <v>7</v>
      </c>
      <c r="N16" s="6">
        <f>COUNTIF(J2:J257,"&gt;6,5")-COUNTIF(J2:J257,"&gt;7")</f>
        <v>4</v>
      </c>
    </row>
    <row r="17" spans="1:14" ht="12.75">
      <c r="A17">
        <v>10</v>
      </c>
      <c r="B17">
        <v>5</v>
      </c>
      <c r="C17">
        <v>5</v>
      </c>
      <c r="D17">
        <v>0</v>
      </c>
      <c r="E17">
        <v>0</v>
      </c>
      <c r="F17">
        <v>0</v>
      </c>
      <c r="G17">
        <v>0</v>
      </c>
      <c r="H17">
        <v>0</v>
      </c>
      <c r="J17" s="7">
        <f t="shared" si="0"/>
        <v>1</v>
      </c>
      <c r="L17" s="5" t="s">
        <v>423</v>
      </c>
      <c r="M17" s="5">
        <v>7.5</v>
      </c>
      <c r="N17" s="6">
        <f>COUNTIF(J2:J257,"&gt;7")-COUNTIF(J2:J257,"&gt;7,5")</f>
        <v>1</v>
      </c>
    </row>
    <row r="18" spans="1:14" ht="12.75">
      <c r="A18">
        <v>32</v>
      </c>
      <c r="B18">
        <v>5</v>
      </c>
      <c r="C18">
        <v>5</v>
      </c>
      <c r="D18">
        <v>10</v>
      </c>
      <c r="E18">
        <v>3</v>
      </c>
      <c r="F18">
        <v>2</v>
      </c>
      <c r="G18">
        <v>6</v>
      </c>
      <c r="H18">
        <v>1</v>
      </c>
      <c r="J18" s="7">
        <f t="shared" si="0"/>
        <v>3.2</v>
      </c>
      <c r="L18" s="5"/>
      <c r="M18" s="5"/>
      <c r="N18" s="6"/>
    </row>
    <row r="19" spans="1:14" ht="12.75">
      <c r="A19">
        <v>72</v>
      </c>
      <c r="B19">
        <v>5</v>
      </c>
      <c r="C19">
        <v>5</v>
      </c>
      <c r="D19">
        <v>7</v>
      </c>
      <c r="E19">
        <v>30</v>
      </c>
      <c r="F19">
        <v>10</v>
      </c>
      <c r="G19">
        <v>10</v>
      </c>
      <c r="H19">
        <v>5</v>
      </c>
      <c r="J19" s="7">
        <f t="shared" si="0"/>
        <v>7.199999999999999</v>
      </c>
      <c r="N19" s="4">
        <f>SUM(N2:N18)</f>
        <v>256</v>
      </c>
    </row>
    <row r="20" spans="1:10" ht="12.75">
      <c r="A20">
        <v>19</v>
      </c>
      <c r="B20">
        <v>5</v>
      </c>
      <c r="C20">
        <v>5</v>
      </c>
      <c r="D20">
        <v>3</v>
      </c>
      <c r="E20">
        <v>6</v>
      </c>
      <c r="F20">
        <v>0</v>
      </c>
      <c r="G20">
        <v>0</v>
      </c>
      <c r="H20">
        <v>0</v>
      </c>
      <c r="J20" s="7">
        <f t="shared" si="0"/>
        <v>1.9000000000000001</v>
      </c>
    </row>
    <row r="21" spans="1:10" ht="12.75">
      <c r="A21">
        <v>16</v>
      </c>
      <c r="B21">
        <v>5</v>
      </c>
      <c r="C21">
        <v>5</v>
      </c>
      <c r="D21">
        <v>6</v>
      </c>
      <c r="E21">
        <v>0</v>
      </c>
      <c r="F21">
        <v>0</v>
      </c>
      <c r="G21">
        <v>0</v>
      </c>
      <c r="H21">
        <v>0</v>
      </c>
      <c r="J21" s="7">
        <f t="shared" si="0"/>
        <v>1.6</v>
      </c>
    </row>
    <row r="22" spans="1:10" ht="12.75">
      <c r="A22">
        <v>26</v>
      </c>
      <c r="B22">
        <v>5</v>
      </c>
      <c r="C22">
        <v>5</v>
      </c>
      <c r="D22">
        <v>0</v>
      </c>
      <c r="E22">
        <v>1</v>
      </c>
      <c r="F22">
        <v>0</v>
      </c>
      <c r="G22">
        <v>10</v>
      </c>
      <c r="H22">
        <v>5</v>
      </c>
      <c r="J22" s="7">
        <f t="shared" si="0"/>
        <v>2.6</v>
      </c>
    </row>
    <row r="23" spans="1:10" ht="12.75">
      <c r="A23">
        <v>34</v>
      </c>
      <c r="B23">
        <v>5</v>
      </c>
      <c r="C23">
        <v>5</v>
      </c>
      <c r="D23">
        <v>10</v>
      </c>
      <c r="E23">
        <v>5</v>
      </c>
      <c r="F23">
        <v>0</v>
      </c>
      <c r="G23">
        <v>4</v>
      </c>
      <c r="H23">
        <v>5</v>
      </c>
      <c r="J23" s="7">
        <f t="shared" si="0"/>
        <v>3.4</v>
      </c>
    </row>
    <row r="24" spans="1:10" ht="12.75">
      <c r="A24">
        <v>51</v>
      </c>
      <c r="B24">
        <v>5</v>
      </c>
      <c r="C24">
        <v>5</v>
      </c>
      <c r="D24">
        <v>6</v>
      </c>
      <c r="E24">
        <v>20</v>
      </c>
      <c r="F24">
        <v>0</v>
      </c>
      <c r="G24">
        <v>10</v>
      </c>
      <c r="H24">
        <v>5</v>
      </c>
      <c r="J24" s="7">
        <f t="shared" si="0"/>
        <v>5.1000000000000005</v>
      </c>
    </row>
    <row r="25" spans="1:10" ht="12.75">
      <c r="A25">
        <v>25</v>
      </c>
      <c r="B25">
        <v>5</v>
      </c>
      <c r="C25">
        <v>5</v>
      </c>
      <c r="D25">
        <v>2</v>
      </c>
      <c r="E25">
        <v>0</v>
      </c>
      <c r="F25">
        <v>0</v>
      </c>
      <c r="G25">
        <v>8</v>
      </c>
      <c r="H25">
        <v>5</v>
      </c>
      <c r="J25" s="7">
        <f t="shared" si="0"/>
        <v>2.5</v>
      </c>
    </row>
    <row r="26" spans="1:10" ht="12.75">
      <c r="A26">
        <v>17</v>
      </c>
      <c r="B26">
        <v>5</v>
      </c>
      <c r="C26">
        <v>5</v>
      </c>
      <c r="D26">
        <v>2</v>
      </c>
      <c r="E26">
        <v>0</v>
      </c>
      <c r="F26">
        <v>0</v>
      </c>
      <c r="G26">
        <v>0</v>
      </c>
      <c r="H26">
        <v>5</v>
      </c>
      <c r="J26" s="7">
        <f t="shared" si="0"/>
        <v>1.7</v>
      </c>
    </row>
    <row r="27" spans="1:10" ht="12.75">
      <c r="A27">
        <v>27</v>
      </c>
      <c r="B27">
        <v>5</v>
      </c>
      <c r="C27">
        <v>5</v>
      </c>
      <c r="D27">
        <v>2</v>
      </c>
      <c r="E27">
        <v>0</v>
      </c>
      <c r="F27">
        <v>0</v>
      </c>
      <c r="G27">
        <v>10</v>
      </c>
      <c r="H27">
        <v>5</v>
      </c>
      <c r="J27" s="7">
        <f t="shared" si="0"/>
        <v>2.6999999999999997</v>
      </c>
    </row>
    <row r="28" spans="1:10" ht="12.75">
      <c r="A28">
        <v>50</v>
      </c>
      <c r="B28">
        <v>5</v>
      </c>
      <c r="C28">
        <v>5</v>
      </c>
      <c r="D28">
        <v>10</v>
      </c>
      <c r="E28">
        <v>10</v>
      </c>
      <c r="F28">
        <v>5</v>
      </c>
      <c r="G28">
        <v>10</v>
      </c>
      <c r="H28">
        <v>5</v>
      </c>
      <c r="J28" s="7">
        <f t="shared" si="0"/>
        <v>5</v>
      </c>
    </row>
    <row r="29" spans="1:10" ht="12.75">
      <c r="A29">
        <v>42</v>
      </c>
      <c r="B29">
        <v>5</v>
      </c>
      <c r="C29">
        <v>5</v>
      </c>
      <c r="D29">
        <v>2</v>
      </c>
      <c r="E29">
        <v>10</v>
      </c>
      <c r="F29">
        <v>5</v>
      </c>
      <c r="G29">
        <v>10</v>
      </c>
      <c r="H29">
        <v>5</v>
      </c>
      <c r="J29" s="7">
        <f t="shared" si="0"/>
        <v>4.2</v>
      </c>
    </row>
    <row r="30" spans="1:10" ht="12.75">
      <c r="A30">
        <v>35</v>
      </c>
      <c r="B30">
        <v>5</v>
      </c>
      <c r="C30">
        <v>5</v>
      </c>
      <c r="D30">
        <v>0</v>
      </c>
      <c r="E30">
        <v>10</v>
      </c>
      <c r="F30">
        <v>5</v>
      </c>
      <c r="G30">
        <v>5</v>
      </c>
      <c r="H30">
        <v>5</v>
      </c>
      <c r="J30" s="7">
        <f t="shared" si="0"/>
        <v>3.5</v>
      </c>
    </row>
    <row r="31" spans="1:10" ht="12.75">
      <c r="A31">
        <v>23</v>
      </c>
      <c r="B31">
        <v>5</v>
      </c>
      <c r="C31">
        <v>5</v>
      </c>
      <c r="D31">
        <v>8</v>
      </c>
      <c r="E31">
        <v>0</v>
      </c>
      <c r="F31">
        <v>0</v>
      </c>
      <c r="G31">
        <v>0</v>
      </c>
      <c r="H31">
        <v>5</v>
      </c>
      <c r="J31" s="7">
        <f t="shared" si="0"/>
        <v>2.3</v>
      </c>
    </row>
    <row r="32" spans="1:10" ht="12.75">
      <c r="A32">
        <v>39</v>
      </c>
      <c r="B32">
        <v>5</v>
      </c>
      <c r="C32">
        <v>5</v>
      </c>
      <c r="D32">
        <v>10</v>
      </c>
      <c r="E32">
        <v>10</v>
      </c>
      <c r="F32">
        <v>0</v>
      </c>
      <c r="G32">
        <v>4</v>
      </c>
      <c r="H32">
        <v>5</v>
      </c>
      <c r="J32" s="7">
        <f t="shared" si="0"/>
        <v>3.9000000000000004</v>
      </c>
    </row>
    <row r="33" spans="1:10" ht="12.75">
      <c r="A33">
        <v>29</v>
      </c>
      <c r="B33">
        <v>5</v>
      </c>
      <c r="C33">
        <v>5</v>
      </c>
      <c r="D33">
        <v>2</v>
      </c>
      <c r="E33">
        <v>0</v>
      </c>
      <c r="F33">
        <v>2</v>
      </c>
      <c r="G33">
        <v>10</v>
      </c>
      <c r="H33">
        <v>5</v>
      </c>
      <c r="J33" s="7">
        <f t="shared" si="0"/>
        <v>2.9</v>
      </c>
    </row>
    <row r="34" spans="1:10" ht="12.75">
      <c r="A34">
        <v>28</v>
      </c>
      <c r="B34">
        <v>5</v>
      </c>
      <c r="C34">
        <v>5</v>
      </c>
      <c r="D34">
        <v>3</v>
      </c>
      <c r="E34">
        <v>0</v>
      </c>
      <c r="F34">
        <v>0</v>
      </c>
      <c r="G34">
        <v>10</v>
      </c>
      <c r="H34">
        <v>5</v>
      </c>
      <c r="J34" s="7">
        <f t="shared" si="0"/>
        <v>2.8000000000000003</v>
      </c>
    </row>
    <row r="35" spans="1:10" ht="12.75">
      <c r="A35">
        <v>62</v>
      </c>
      <c r="B35">
        <v>0</v>
      </c>
      <c r="C35">
        <v>5</v>
      </c>
      <c r="D35">
        <v>2</v>
      </c>
      <c r="E35">
        <v>30</v>
      </c>
      <c r="F35">
        <v>10</v>
      </c>
      <c r="G35">
        <v>10</v>
      </c>
      <c r="H35">
        <v>5</v>
      </c>
      <c r="J35" s="7">
        <f t="shared" si="0"/>
        <v>6.2</v>
      </c>
    </row>
    <row r="36" spans="1:10" ht="12.75">
      <c r="A36">
        <v>38</v>
      </c>
      <c r="B36">
        <v>5</v>
      </c>
      <c r="C36">
        <v>5</v>
      </c>
      <c r="D36">
        <v>10</v>
      </c>
      <c r="E36">
        <v>5</v>
      </c>
      <c r="F36">
        <v>5</v>
      </c>
      <c r="G36">
        <v>3</v>
      </c>
      <c r="H36">
        <v>5</v>
      </c>
      <c r="J36" s="7">
        <f t="shared" si="0"/>
        <v>3.8000000000000003</v>
      </c>
    </row>
    <row r="37" spans="1:10" ht="12.75">
      <c r="A37">
        <v>52</v>
      </c>
      <c r="B37">
        <v>5</v>
      </c>
      <c r="C37">
        <v>5</v>
      </c>
      <c r="D37">
        <v>2</v>
      </c>
      <c r="E37">
        <v>15</v>
      </c>
      <c r="F37">
        <v>10</v>
      </c>
      <c r="G37">
        <v>10</v>
      </c>
      <c r="H37">
        <v>5</v>
      </c>
      <c r="J37" s="7">
        <f t="shared" si="0"/>
        <v>5.2</v>
      </c>
    </row>
    <row r="38" spans="1:10" ht="12.75">
      <c r="A38">
        <v>37</v>
      </c>
      <c r="B38">
        <v>5</v>
      </c>
      <c r="C38">
        <v>5</v>
      </c>
      <c r="D38">
        <v>2</v>
      </c>
      <c r="E38">
        <v>10</v>
      </c>
      <c r="F38">
        <v>0</v>
      </c>
      <c r="G38">
        <v>10</v>
      </c>
      <c r="H38">
        <v>5</v>
      </c>
      <c r="J38" s="7">
        <f t="shared" si="0"/>
        <v>3.7</v>
      </c>
    </row>
    <row r="39" spans="1:10" ht="12.75">
      <c r="A39">
        <v>51</v>
      </c>
      <c r="B39">
        <v>5</v>
      </c>
      <c r="C39">
        <v>5</v>
      </c>
      <c r="D39">
        <v>5</v>
      </c>
      <c r="E39">
        <v>20</v>
      </c>
      <c r="F39">
        <v>5</v>
      </c>
      <c r="G39">
        <v>6</v>
      </c>
      <c r="H39">
        <v>5</v>
      </c>
      <c r="J39" s="7">
        <f t="shared" si="0"/>
        <v>5.1000000000000005</v>
      </c>
    </row>
    <row r="40" spans="1:10" ht="12.75">
      <c r="A40">
        <v>36</v>
      </c>
      <c r="B40">
        <v>5</v>
      </c>
      <c r="C40">
        <v>5</v>
      </c>
      <c r="D40">
        <v>0</v>
      </c>
      <c r="E40">
        <v>7</v>
      </c>
      <c r="F40">
        <v>4</v>
      </c>
      <c r="G40">
        <v>10</v>
      </c>
      <c r="H40">
        <v>5</v>
      </c>
      <c r="J40" s="7">
        <f t="shared" si="0"/>
        <v>3.5999999999999996</v>
      </c>
    </row>
    <row r="41" spans="1:10" ht="12.75">
      <c r="A41">
        <v>53</v>
      </c>
      <c r="B41">
        <v>5</v>
      </c>
      <c r="C41">
        <v>5</v>
      </c>
      <c r="D41">
        <v>6</v>
      </c>
      <c r="E41">
        <v>22</v>
      </c>
      <c r="F41">
        <v>0</v>
      </c>
      <c r="G41">
        <v>10</v>
      </c>
      <c r="H41">
        <v>5</v>
      </c>
      <c r="J41" s="7">
        <f t="shared" si="0"/>
        <v>5.3</v>
      </c>
    </row>
    <row r="42" spans="1:10" ht="12.75">
      <c r="A42">
        <v>10</v>
      </c>
      <c r="B42">
        <v>5</v>
      </c>
      <c r="C42">
        <v>5</v>
      </c>
      <c r="D42">
        <v>0</v>
      </c>
      <c r="E42">
        <v>0</v>
      </c>
      <c r="F42">
        <v>0</v>
      </c>
      <c r="G42">
        <v>0</v>
      </c>
      <c r="H42">
        <v>0</v>
      </c>
      <c r="J42" s="7">
        <f t="shared" si="0"/>
        <v>1</v>
      </c>
    </row>
    <row r="43" spans="1:10" ht="12.75">
      <c r="A43">
        <v>2</v>
      </c>
      <c r="B43">
        <v>0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J43" s="7">
        <f t="shared" si="0"/>
        <v>0.2</v>
      </c>
    </row>
    <row r="44" spans="1:10" ht="12.75">
      <c r="A44">
        <v>11</v>
      </c>
      <c r="B44">
        <v>5</v>
      </c>
      <c r="C44">
        <v>5</v>
      </c>
      <c r="D44">
        <v>0</v>
      </c>
      <c r="E44">
        <v>1</v>
      </c>
      <c r="F44">
        <v>0</v>
      </c>
      <c r="G44">
        <v>0</v>
      </c>
      <c r="H44">
        <v>0</v>
      </c>
      <c r="J44" s="7">
        <f t="shared" si="0"/>
        <v>1.1</v>
      </c>
    </row>
    <row r="45" spans="1:10" ht="12.75">
      <c r="A45">
        <v>38</v>
      </c>
      <c r="B45">
        <v>5</v>
      </c>
      <c r="C45">
        <v>5</v>
      </c>
      <c r="D45">
        <v>6</v>
      </c>
      <c r="E45">
        <v>10</v>
      </c>
      <c r="F45">
        <v>0</v>
      </c>
      <c r="G45">
        <v>7</v>
      </c>
      <c r="H45">
        <v>5</v>
      </c>
      <c r="J45" s="7">
        <f t="shared" si="0"/>
        <v>3.8000000000000003</v>
      </c>
    </row>
    <row r="46" spans="1:10" ht="12.75">
      <c r="A46">
        <v>35</v>
      </c>
      <c r="B46">
        <v>5</v>
      </c>
      <c r="C46">
        <v>5</v>
      </c>
      <c r="D46">
        <v>10</v>
      </c>
      <c r="E46">
        <v>0</v>
      </c>
      <c r="F46">
        <v>0</v>
      </c>
      <c r="G46">
        <v>10</v>
      </c>
      <c r="H46">
        <v>5</v>
      </c>
      <c r="J46" s="7">
        <f t="shared" si="0"/>
        <v>3.5</v>
      </c>
    </row>
    <row r="47" spans="1:10" ht="12.75">
      <c r="A47">
        <v>32</v>
      </c>
      <c r="B47">
        <v>5</v>
      </c>
      <c r="C47">
        <v>5</v>
      </c>
      <c r="D47">
        <v>2</v>
      </c>
      <c r="E47">
        <v>5</v>
      </c>
      <c r="F47">
        <v>0</v>
      </c>
      <c r="G47">
        <v>10</v>
      </c>
      <c r="H47">
        <v>5</v>
      </c>
      <c r="J47" s="7">
        <f t="shared" si="0"/>
        <v>3.2</v>
      </c>
    </row>
    <row r="48" spans="1:10" ht="12.75">
      <c r="A48">
        <v>35</v>
      </c>
      <c r="B48">
        <v>5</v>
      </c>
      <c r="C48">
        <v>5</v>
      </c>
      <c r="D48">
        <v>10</v>
      </c>
      <c r="E48">
        <v>0</v>
      </c>
      <c r="F48">
        <v>0</v>
      </c>
      <c r="G48">
        <v>10</v>
      </c>
      <c r="H48">
        <v>5</v>
      </c>
      <c r="J48" s="7">
        <f t="shared" si="0"/>
        <v>3.5</v>
      </c>
    </row>
    <row r="49" spans="1:10" ht="12.75">
      <c r="A49">
        <v>67</v>
      </c>
      <c r="B49">
        <v>5</v>
      </c>
      <c r="C49">
        <v>5</v>
      </c>
      <c r="D49">
        <v>2</v>
      </c>
      <c r="E49">
        <v>30</v>
      </c>
      <c r="F49">
        <v>10</v>
      </c>
      <c r="G49">
        <v>10</v>
      </c>
      <c r="H49">
        <v>5</v>
      </c>
      <c r="J49" s="7">
        <f t="shared" si="0"/>
        <v>6.7</v>
      </c>
    </row>
    <row r="50" spans="1:10" ht="12.75">
      <c r="A50">
        <v>42</v>
      </c>
      <c r="B50">
        <v>5</v>
      </c>
      <c r="C50">
        <v>5</v>
      </c>
      <c r="D50">
        <v>10</v>
      </c>
      <c r="E50">
        <v>10</v>
      </c>
      <c r="F50">
        <v>5</v>
      </c>
      <c r="G50">
        <v>2</v>
      </c>
      <c r="H50">
        <v>5</v>
      </c>
      <c r="J50" s="7">
        <f t="shared" si="0"/>
        <v>4.2</v>
      </c>
    </row>
    <row r="51" spans="1:10" ht="12.75">
      <c r="A51">
        <v>33</v>
      </c>
      <c r="B51">
        <v>5</v>
      </c>
      <c r="C51">
        <v>5</v>
      </c>
      <c r="D51">
        <v>4</v>
      </c>
      <c r="E51">
        <v>5</v>
      </c>
      <c r="F51">
        <v>2</v>
      </c>
      <c r="G51">
        <v>7</v>
      </c>
      <c r="H51">
        <v>5</v>
      </c>
      <c r="J51" s="7">
        <f t="shared" si="0"/>
        <v>3.3</v>
      </c>
    </row>
    <row r="52" spans="1:10" ht="12.75">
      <c r="A52">
        <v>48</v>
      </c>
      <c r="B52">
        <v>5</v>
      </c>
      <c r="C52">
        <v>5</v>
      </c>
      <c r="D52">
        <v>8</v>
      </c>
      <c r="E52">
        <v>10</v>
      </c>
      <c r="F52">
        <v>5</v>
      </c>
      <c r="G52">
        <v>10</v>
      </c>
      <c r="H52">
        <v>5</v>
      </c>
      <c r="J52" s="7">
        <f t="shared" si="0"/>
        <v>4.8</v>
      </c>
    </row>
    <row r="53" spans="1:10" ht="12.75">
      <c r="A53">
        <v>21</v>
      </c>
      <c r="B53">
        <v>5</v>
      </c>
      <c r="C53">
        <v>5</v>
      </c>
      <c r="D53">
        <v>10</v>
      </c>
      <c r="E53">
        <v>1</v>
      </c>
      <c r="F53">
        <v>0</v>
      </c>
      <c r="G53">
        <v>0</v>
      </c>
      <c r="H53">
        <v>0</v>
      </c>
      <c r="J53" s="7">
        <f t="shared" si="0"/>
        <v>2.1</v>
      </c>
    </row>
    <row r="54" spans="1:10" ht="12.75">
      <c r="A54">
        <v>12</v>
      </c>
      <c r="B54">
        <v>5</v>
      </c>
      <c r="C54">
        <v>5</v>
      </c>
      <c r="D54">
        <v>2</v>
      </c>
      <c r="E54">
        <v>0</v>
      </c>
      <c r="F54">
        <v>0</v>
      </c>
      <c r="G54">
        <v>0</v>
      </c>
      <c r="H54">
        <v>0</v>
      </c>
      <c r="J54" s="7">
        <f t="shared" si="0"/>
        <v>1.2</v>
      </c>
    </row>
    <row r="55" spans="1:10" ht="12.75">
      <c r="A55">
        <v>10</v>
      </c>
      <c r="B55">
        <v>5</v>
      </c>
      <c r="C55">
        <v>5</v>
      </c>
      <c r="D55">
        <v>0</v>
      </c>
      <c r="E55">
        <v>0</v>
      </c>
      <c r="F55">
        <v>0</v>
      </c>
      <c r="G55">
        <v>0</v>
      </c>
      <c r="H55">
        <v>0</v>
      </c>
      <c r="J55" s="7">
        <f t="shared" si="0"/>
        <v>1</v>
      </c>
    </row>
    <row r="56" spans="1:10" ht="12.75">
      <c r="A56">
        <v>20</v>
      </c>
      <c r="B56">
        <v>5</v>
      </c>
      <c r="C56">
        <v>5</v>
      </c>
      <c r="D56">
        <v>4</v>
      </c>
      <c r="E56">
        <v>0</v>
      </c>
      <c r="F56">
        <v>0</v>
      </c>
      <c r="G56">
        <v>1</v>
      </c>
      <c r="H56">
        <v>5</v>
      </c>
      <c r="J56" s="7">
        <f t="shared" si="0"/>
        <v>2</v>
      </c>
    </row>
    <row r="57" spans="1:10" ht="12.75">
      <c r="A57">
        <v>60</v>
      </c>
      <c r="B57">
        <v>5</v>
      </c>
      <c r="C57">
        <v>5</v>
      </c>
      <c r="D57">
        <v>10</v>
      </c>
      <c r="E57">
        <v>20</v>
      </c>
      <c r="F57">
        <v>5</v>
      </c>
      <c r="G57">
        <v>10</v>
      </c>
      <c r="H57">
        <v>5</v>
      </c>
      <c r="J57" s="7">
        <f t="shared" si="0"/>
        <v>6</v>
      </c>
    </row>
    <row r="58" spans="1:10" ht="12.75">
      <c r="A58">
        <v>36</v>
      </c>
      <c r="B58">
        <v>5</v>
      </c>
      <c r="C58">
        <v>5</v>
      </c>
      <c r="D58">
        <v>6</v>
      </c>
      <c r="E58">
        <v>20</v>
      </c>
      <c r="F58">
        <v>0</v>
      </c>
      <c r="G58">
        <v>0</v>
      </c>
      <c r="H58">
        <v>0</v>
      </c>
      <c r="J58" s="7">
        <f t="shared" si="0"/>
        <v>3.5999999999999996</v>
      </c>
    </row>
    <row r="59" spans="1:10" ht="12.75">
      <c r="A59">
        <v>27</v>
      </c>
      <c r="B59">
        <v>5</v>
      </c>
      <c r="C59">
        <v>5</v>
      </c>
      <c r="D59">
        <v>2</v>
      </c>
      <c r="E59">
        <v>0</v>
      </c>
      <c r="F59">
        <v>0</v>
      </c>
      <c r="G59">
        <v>10</v>
      </c>
      <c r="H59">
        <v>5</v>
      </c>
      <c r="J59" s="7">
        <f t="shared" si="0"/>
        <v>2.6999999999999997</v>
      </c>
    </row>
    <row r="60" spans="1:10" ht="12.75">
      <c r="A60">
        <v>35</v>
      </c>
      <c r="B60">
        <v>5</v>
      </c>
      <c r="C60">
        <v>5</v>
      </c>
      <c r="D60">
        <v>10</v>
      </c>
      <c r="E60">
        <v>0</v>
      </c>
      <c r="F60">
        <v>0</v>
      </c>
      <c r="G60">
        <v>10</v>
      </c>
      <c r="H60">
        <v>5</v>
      </c>
      <c r="J60" s="7">
        <f t="shared" si="0"/>
        <v>3.5</v>
      </c>
    </row>
    <row r="61" spans="1:10" ht="12.75">
      <c r="A61">
        <v>30</v>
      </c>
      <c r="B61">
        <v>5</v>
      </c>
      <c r="C61">
        <v>5</v>
      </c>
      <c r="D61">
        <v>5</v>
      </c>
      <c r="E61">
        <v>0</v>
      </c>
      <c r="F61">
        <v>0</v>
      </c>
      <c r="G61">
        <v>10</v>
      </c>
      <c r="H61">
        <v>5</v>
      </c>
      <c r="J61" s="7">
        <f t="shared" si="0"/>
        <v>3</v>
      </c>
    </row>
    <row r="62" spans="1:10" ht="12.75">
      <c r="A62">
        <v>17</v>
      </c>
      <c r="B62">
        <v>5</v>
      </c>
      <c r="C62">
        <v>5</v>
      </c>
      <c r="D62">
        <v>2</v>
      </c>
      <c r="E62">
        <v>0</v>
      </c>
      <c r="F62">
        <v>0</v>
      </c>
      <c r="G62">
        <v>0</v>
      </c>
      <c r="H62">
        <v>5</v>
      </c>
      <c r="J62" s="7">
        <f t="shared" si="0"/>
        <v>1.7</v>
      </c>
    </row>
    <row r="63" spans="1:10" ht="12.75">
      <c r="A63">
        <v>16</v>
      </c>
      <c r="B63">
        <v>5</v>
      </c>
      <c r="C63">
        <v>5</v>
      </c>
      <c r="D63">
        <v>6</v>
      </c>
      <c r="E63">
        <v>0</v>
      </c>
      <c r="F63">
        <v>0</v>
      </c>
      <c r="G63">
        <v>0</v>
      </c>
      <c r="H63">
        <v>0</v>
      </c>
      <c r="J63" s="7">
        <f t="shared" si="0"/>
        <v>1.6</v>
      </c>
    </row>
    <row r="64" spans="1:10" ht="12.75">
      <c r="A64">
        <v>32</v>
      </c>
      <c r="B64">
        <v>5</v>
      </c>
      <c r="C64">
        <v>5</v>
      </c>
      <c r="D64">
        <v>2</v>
      </c>
      <c r="E64">
        <v>10</v>
      </c>
      <c r="F64">
        <v>5</v>
      </c>
      <c r="G64">
        <v>0</v>
      </c>
      <c r="H64">
        <v>5</v>
      </c>
      <c r="J64" s="7">
        <f t="shared" si="0"/>
        <v>3.2</v>
      </c>
    </row>
    <row r="65" spans="1:10" ht="12.75">
      <c r="A65">
        <v>50</v>
      </c>
      <c r="B65">
        <v>5</v>
      </c>
      <c r="C65">
        <v>5</v>
      </c>
      <c r="D65">
        <v>10</v>
      </c>
      <c r="E65">
        <v>10</v>
      </c>
      <c r="F65">
        <v>5</v>
      </c>
      <c r="G65">
        <v>10</v>
      </c>
      <c r="H65">
        <v>5</v>
      </c>
      <c r="J65" s="7">
        <f t="shared" si="0"/>
        <v>5</v>
      </c>
    </row>
    <row r="66" spans="1:10" ht="12.75">
      <c r="A66">
        <v>16</v>
      </c>
      <c r="B66">
        <v>5</v>
      </c>
      <c r="C66">
        <v>5</v>
      </c>
      <c r="D66">
        <v>5</v>
      </c>
      <c r="E66">
        <v>1</v>
      </c>
      <c r="F66">
        <v>0</v>
      </c>
      <c r="G66">
        <v>0</v>
      </c>
      <c r="H66">
        <v>0</v>
      </c>
      <c r="J66" s="7">
        <f t="shared" si="0"/>
        <v>1.6</v>
      </c>
    </row>
    <row r="67" spans="1:10" ht="12.75">
      <c r="A67">
        <v>21</v>
      </c>
      <c r="B67">
        <v>5</v>
      </c>
      <c r="C67">
        <v>5</v>
      </c>
      <c r="D67">
        <v>2</v>
      </c>
      <c r="E67">
        <v>0</v>
      </c>
      <c r="F67">
        <v>0</v>
      </c>
      <c r="G67">
        <v>4</v>
      </c>
      <c r="H67">
        <v>5</v>
      </c>
      <c r="J67" s="7">
        <f aca="true" t="shared" si="1" ref="J67:J130">A67/75*7.5</f>
        <v>2.1</v>
      </c>
    </row>
    <row r="68" spans="1:10" ht="12.75">
      <c r="A68">
        <v>40</v>
      </c>
      <c r="B68">
        <v>5</v>
      </c>
      <c r="C68">
        <v>5</v>
      </c>
      <c r="D68">
        <v>10</v>
      </c>
      <c r="E68">
        <v>5</v>
      </c>
      <c r="F68">
        <v>0</v>
      </c>
      <c r="G68">
        <v>10</v>
      </c>
      <c r="H68">
        <v>5</v>
      </c>
      <c r="J68" s="7">
        <f t="shared" si="1"/>
        <v>4</v>
      </c>
    </row>
    <row r="69" spans="1:10" ht="12.75">
      <c r="A69">
        <v>28</v>
      </c>
      <c r="B69">
        <v>5</v>
      </c>
      <c r="C69">
        <v>5</v>
      </c>
      <c r="D69">
        <v>0</v>
      </c>
      <c r="E69">
        <v>2</v>
      </c>
      <c r="F69">
        <v>1</v>
      </c>
      <c r="G69">
        <v>10</v>
      </c>
      <c r="H69">
        <v>5</v>
      </c>
      <c r="J69" s="7">
        <f t="shared" si="1"/>
        <v>2.8000000000000003</v>
      </c>
    </row>
    <row r="70" spans="1:10" ht="12.75">
      <c r="A70">
        <v>5</v>
      </c>
      <c r="B70">
        <v>0</v>
      </c>
      <c r="C70">
        <v>5</v>
      </c>
      <c r="D70">
        <v>0</v>
      </c>
      <c r="E70">
        <v>0</v>
      </c>
      <c r="F70">
        <v>0</v>
      </c>
      <c r="G70">
        <v>0</v>
      </c>
      <c r="H70">
        <v>0</v>
      </c>
      <c r="J70" s="7">
        <f t="shared" si="1"/>
        <v>0.5</v>
      </c>
    </row>
    <row r="71" spans="1:10" ht="12.75">
      <c r="A71">
        <v>17</v>
      </c>
      <c r="B71">
        <v>5</v>
      </c>
      <c r="C71">
        <v>5</v>
      </c>
      <c r="D71">
        <v>2</v>
      </c>
      <c r="E71">
        <v>0</v>
      </c>
      <c r="F71">
        <v>0</v>
      </c>
      <c r="G71">
        <v>0</v>
      </c>
      <c r="H71">
        <v>5</v>
      </c>
      <c r="J71" s="7">
        <f t="shared" si="1"/>
        <v>1.7</v>
      </c>
    </row>
    <row r="72" spans="1:10" ht="12.75">
      <c r="A72">
        <v>28</v>
      </c>
      <c r="B72">
        <v>5</v>
      </c>
      <c r="C72">
        <v>5</v>
      </c>
      <c r="D72">
        <v>3</v>
      </c>
      <c r="E72">
        <v>0</v>
      </c>
      <c r="F72">
        <v>0</v>
      </c>
      <c r="G72">
        <v>10</v>
      </c>
      <c r="H72">
        <v>5</v>
      </c>
      <c r="J72" s="7">
        <f t="shared" si="1"/>
        <v>2.8000000000000003</v>
      </c>
    </row>
    <row r="73" spans="1:10" ht="12.75">
      <c r="A73">
        <v>41</v>
      </c>
      <c r="B73">
        <v>5</v>
      </c>
      <c r="C73">
        <v>5</v>
      </c>
      <c r="D73">
        <v>0</v>
      </c>
      <c r="E73">
        <v>20</v>
      </c>
      <c r="F73">
        <v>2</v>
      </c>
      <c r="G73">
        <v>4</v>
      </c>
      <c r="H73">
        <v>5</v>
      </c>
      <c r="J73" s="7">
        <f t="shared" si="1"/>
        <v>4.1</v>
      </c>
    </row>
    <row r="74" spans="1:10" ht="12.75">
      <c r="A74">
        <v>40</v>
      </c>
      <c r="B74">
        <v>5</v>
      </c>
      <c r="C74">
        <v>5</v>
      </c>
      <c r="D74">
        <v>0</v>
      </c>
      <c r="E74">
        <v>10</v>
      </c>
      <c r="F74">
        <v>5</v>
      </c>
      <c r="G74">
        <v>10</v>
      </c>
      <c r="H74">
        <v>5</v>
      </c>
      <c r="J74" s="7">
        <f t="shared" si="1"/>
        <v>4</v>
      </c>
    </row>
    <row r="75" spans="1:10" ht="12.75">
      <c r="A75">
        <v>12</v>
      </c>
      <c r="B75">
        <v>5</v>
      </c>
      <c r="C75">
        <v>5</v>
      </c>
      <c r="D75">
        <v>2</v>
      </c>
      <c r="E75">
        <v>0</v>
      </c>
      <c r="F75">
        <v>0</v>
      </c>
      <c r="G75">
        <v>0</v>
      </c>
      <c r="H75">
        <v>0</v>
      </c>
      <c r="J75" s="7">
        <f t="shared" si="1"/>
        <v>1.2</v>
      </c>
    </row>
    <row r="76" spans="1:10" ht="12.75">
      <c r="A76">
        <v>50</v>
      </c>
      <c r="B76">
        <v>5</v>
      </c>
      <c r="C76">
        <v>5</v>
      </c>
      <c r="D76">
        <v>10</v>
      </c>
      <c r="E76">
        <v>10</v>
      </c>
      <c r="F76">
        <v>5</v>
      </c>
      <c r="G76">
        <v>10</v>
      </c>
      <c r="H76">
        <v>5</v>
      </c>
      <c r="J76" s="7">
        <f t="shared" si="1"/>
        <v>5</v>
      </c>
    </row>
    <row r="77" spans="1:10" ht="12.75">
      <c r="A77">
        <v>28</v>
      </c>
      <c r="B77">
        <v>5</v>
      </c>
      <c r="C77">
        <v>5</v>
      </c>
      <c r="D77">
        <v>8</v>
      </c>
      <c r="E77">
        <v>10</v>
      </c>
      <c r="F77">
        <v>0</v>
      </c>
      <c r="G77">
        <v>0</v>
      </c>
      <c r="H77">
        <v>0</v>
      </c>
      <c r="J77" s="7">
        <f t="shared" si="1"/>
        <v>2.8000000000000003</v>
      </c>
    </row>
    <row r="78" spans="1:10" ht="12.75">
      <c r="A78">
        <v>10</v>
      </c>
      <c r="B78">
        <v>5</v>
      </c>
      <c r="C78">
        <v>5</v>
      </c>
      <c r="D78">
        <v>0</v>
      </c>
      <c r="E78">
        <v>0</v>
      </c>
      <c r="F78">
        <v>0</v>
      </c>
      <c r="G78">
        <v>0</v>
      </c>
      <c r="H78">
        <v>0</v>
      </c>
      <c r="J78" s="7">
        <f t="shared" si="1"/>
        <v>1</v>
      </c>
    </row>
    <row r="79" spans="1:10" ht="12.75">
      <c r="A79">
        <v>34</v>
      </c>
      <c r="B79">
        <v>5</v>
      </c>
      <c r="C79">
        <v>5</v>
      </c>
      <c r="D79">
        <v>6</v>
      </c>
      <c r="E79">
        <v>1</v>
      </c>
      <c r="F79">
        <v>2</v>
      </c>
      <c r="G79">
        <v>10</v>
      </c>
      <c r="H79">
        <v>5</v>
      </c>
      <c r="J79" s="7">
        <f t="shared" si="1"/>
        <v>3.4</v>
      </c>
    </row>
    <row r="80" spans="1:10" ht="12.75">
      <c r="A80">
        <v>60</v>
      </c>
      <c r="B80">
        <v>5</v>
      </c>
      <c r="C80">
        <v>5</v>
      </c>
      <c r="D80">
        <v>10</v>
      </c>
      <c r="E80">
        <v>15</v>
      </c>
      <c r="F80">
        <v>10</v>
      </c>
      <c r="G80">
        <v>10</v>
      </c>
      <c r="H80">
        <v>5</v>
      </c>
      <c r="J80" s="7">
        <f t="shared" si="1"/>
        <v>6</v>
      </c>
    </row>
    <row r="81" spans="1:10" ht="12.75">
      <c r="A81">
        <v>58</v>
      </c>
      <c r="B81">
        <v>5</v>
      </c>
      <c r="C81">
        <v>5</v>
      </c>
      <c r="D81">
        <v>8</v>
      </c>
      <c r="E81">
        <v>20</v>
      </c>
      <c r="F81">
        <v>5</v>
      </c>
      <c r="G81">
        <v>10</v>
      </c>
      <c r="H81">
        <v>5</v>
      </c>
      <c r="J81" s="7">
        <f t="shared" si="1"/>
        <v>5.8</v>
      </c>
    </row>
    <row r="82" spans="1:10" ht="12.75">
      <c r="A82">
        <v>18</v>
      </c>
      <c r="B82">
        <v>5</v>
      </c>
      <c r="C82">
        <v>5</v>
      </c>
      <c r="D82">
        <v>8</v>
      </c>
      <c r="E82">
        <v>0</v>
      </c>
      <c r="F82">
        <v>0</v>
      </c>
      <c r="G82">
        <v>0</v>
      </c>
      <c r="H82">
        <v>0</v>
      </c>
      <c r="J82" s="7">
        <f t="shared" si="1"/>
        <v>1.7999999999999998</v>
      </c>
    </row>
    <row r="83" spans="1:10" ht="12.75">
      <c r="A83">
        <v>55</v>
      </c>
      <c r="B83">
        <v>5</v>
      </c>
      <c r="C83">
        <v>5</v>
      </c>
      <c r="D83">
        <v>0</v>
      </c>
      <c r="E83">
        <v>25</v>
      </c>
      <c r="F83">
        <v>5</v>
      </c>
      <c r="G83">
        <v>10</v>
      </c>
      <c r="H83">
        <v>5</v>
      </c>
      <c r="J83" s="7">
        <f t="shared" si="1"/>
        <v>5.5</v>
      </c>
    </row>
    <row r="84" spans="1:10" ht="12.75">
      <c r="A84">
        <v>21</v>
      </c>
      <c r="B84">
        <v>5</v>
      </c>
      <c r="C84">
        <v>5</v>
      </c>
      <c r="D84">
        <v>2</v>
      </c>
      <c r="E84">
        <v>0</v>
      </c>
      <c r="F84">
        <v>0</v>
      </c>
      <c r="G84">
        <v>0</v>
      </c>
      <c r="H84">
        <v>5</v>
      </c>
      <c r="J84" s="7">
        <f t="shared" si="1"/>
        <v>2.1</v>
      </c>
    </row>
    <row r="85" spans="1:10" ht="12.75">
      <c r="A85">
        <v>45</v>
      </c>
      <c r="B85">
        <v>5</v>
      </c>
      <c r="C85">
        <v>5</v>
      </c>
      <c r="D85">
        <v>4</v>
      </c>
      <c r="E85">
        <v>11</v>
      </c>
      <c r="F85">
        <v>5</v>
      </c>
      <c r="G85">
        <v>10</v>
      </c>
      <c r="H85">
        <v>5</v>
      </c>
      <c r="J85" s="7">
        <f t="shared" si="1"/>
        <v>4.5</v>
      </c>
    </row>
    <row r="86" spans="1:10" ht="12.75">
      <c r="A86">
        <v>32</v>
      </c>
      <c r="B86">
        <v>5</v>
      </c>
      <c r="C86">
        <v>5</v>
      </c>
      <c r="D86">
        <v>2</v>
      </c>
      <c r="E86">
        <v>0</v>
      </c>
      <c r="F86">
        <v>5</v>
      </c>
      <c r="G86">
        <v>10</v>
      </c>
      <c r="H86">
        <v>5</v>
      </c>
      <c r="J86" s="7">
        <f t="shared" si="1"/>
        <v>3.2</v>
      </c>
    </row>
    <row r="87" spans="1:10" ht="12.75">
      <c r="A87">
        <v>10</v>
      </c>
      <c r="B87">
        <v>5</v>
      </c>
      <c r="C87">
        <v>5</v>
      </c>
      <c r="D87">
        <v>0</v>
      </c>
      <c r="E87">
        <v>0</v>
      </c>
      <c r="F87">
        <v>0</v>
      </c>
      <c r="G87">
        <v>0</v>
      </c>
      <c r="H87">
        <v>0</v>
      </c>
      <c r="J87" s="7">
        <f t="shared" si="1"/>
        <v>1</v>
      </c>
    </row>
    <row r="88" spans="1:10" ht="12.75">
      <c r="A88">
        <v>35</v>
      </c>
      <c r="B88">
        <v>5</v>
      </c>
      <c r="C88">
        <v>5</v>
      </c>
      <c r="D88">
        <v>5</v>
      </c>
      <c r="E88">
        <v>0</v>
      </c>
      <c r="F88">
        <v>5</v>
      </c>
      <c r="G88">
        <v>10</v>
      </c>
      <c r="H88">
        <v>5</v>
      </c>
      <c r="J88" s="7">
        <f t="shared" si="1"/>
        <v>3.5</v>
      </c>
    </row>
    <row r="89" spans="1:10" ht="12.75">
      <c r="A89">
        <v>10</v>
      </c>
      <c r="B89">
        <v>5</v>
      </c>
      <c r="C89">
        <v>5</v>
      </c>
      <c r="D89">
        <v>0</v>
      </c>
      <c r="E89">
        <v>0</v>
      </c>
      <c r="F89">
        <v>0</v>
      </c>
      <c r="G89">
        <v>0</v>
      </c>
      <c r="H89">
        <v>0</v>
      </c>
      <c r="J89" s="7">
        <f t="shared" si="1"/>
        <v>1</v>
      </c>
    </row>
    <row r="90" spans="1:10" ht="12.75">
      <c r="A90">
        <v>54</v>
      </c>
      <c r="B90">
        <v>5</v>
      </c>
      <c r="C90">
        <v>5</v>
      </c>
      <c r="D90">
        <v>5</v>
      </c>
      <c r="E90">
        <v>25</v>
      </c>
      <c r="F90">
        <v>9</v>
      </c>
      <c r="G90">
        <v>0</v>
      </c>
      <c r="H90">
        <v>5</v>
      </c>
      <c r="J90" s="7">
        <f t="shared" si="1"/>
        <v>5.3999999999999995</v>
      </c>
    </row>
    <row r="91" spans="1:10" ht="12.75">
      <c r="A91">
        <v>10</v>
      </c>
      <c r="B91">
        <v>5</v>
      </c>
      <c r="C91">
        <v>5</v>
      </c>
      <c r="D91">
        <v>0</v>
      </c>
      <c r="E91">
        <v>0</v>
      </c>
      <c r="F91">
        <v>0</v>
      </c>
      <c r="G91">
        <v>0</v>
      </c>
      <c r="H91">
        <v>0</v>
      </c>
      <c r="J91" s="7">
        <f t="shared" si="1"/>
        <v>1</v>
      </c>
    </row>
    <row r="92" spans="1:10" ht="12.75">
      <c r="A92">
        <v>19</v>
      </c>
      <c r="B92">
        <v>5</v>
      </c>
      <c r="C92">
        <v>5</v>
      </c>
      <c r="D92">
        <v>5</v>
      </c>
      <c r="E92">
        <v>4</v>
      </c>
      <c r="F92">
        <v>0</v>
      </c>
      <c r="G92">
        <v>0</v>
      </c>
      <c r="H92">
        <v>0</v>
      </c>
      <c r="J92" s="7">
        <f t="shared" si="1"/>
        <v>1.9000000000000001</v>
      </c>
    </row>
    <row r="93" spans="1:10" ht="12.75">
      <c r="A93">
        <v>18</v>
      </c>
      <c r="B93">
        <v>5</v>
      </c>
      <c r="C93">
        <v>5</v>
      </c>
      <c r="D93">
        <v>2</v>
      </c>
      <c r="E93">
        <v>0</v>
      </c>
      <c r="F93">
        <v>0</v>
      </c>
      <c r="G93">
        <v>1</v>
      </c>
      <c r="H93">
        <v>5</v>
      </c>
      <c r="J93" s="7">
        <f t="shared" si="1"/>
        <v>1.7999999999999998</v>
      </c>
    </row>
    <row r="94" spans="1:10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 s="7">
        <f t="shared" si="1"/>
        <v>0</v>
      </c>
    </row>
    <row r="95" spans="1:10" ht="12.75">
      <c r="A95">
        <v>25</v>
      </c>
      <c r="B95">
        <v>5</v>
      </c>
      <c r="C95">
        <v>5</v>
      </c>
      <c r="D95">
        <v>0</v>
      </c>
      <c r="E95">
        <v>0</v>
      </c>
      <c r="F95">
        <v>0</v>
      </c>
      <c r="G95">
        <v>10</v>
      </c>
      <c r="H95">
        <v>5</v>
      </c>
      <c r="J95" s="7">
        <f t="shared" si="1"/>
        <v>2.5</v>
      </c>
    </row>
    <row r="96" spans="1:10" ht="12.75">
      <c r="A96">
        <v>12</v>
      </c>
      <c r="B96">
        <v>5</v>
      </c>
      <c r="C96">
        <v>5</v>
      </c>
      <c r="D96">
        <v>2</v>
      </c>
      <c r="E96">
        <v>0</v>
      </c>
      <c r="F96">
        <v>0</v>
      </c>
      <c r="G96">
        <v>0</v>
      </c>
      <c r="H96">
        <v>0</v>
      </c>
      <c r="J96" s="7">
        <f t="shared" si="1"/>
        <v>1.2</v>
      </c>
    </row>
    <row r="97" spans="1:10" ht="12.75">
      <c r="A97">
        <v>45</v>
      </c>
      <c r="B97">
        <v>5</v>
      </c>
      <c r="C97">
        <v>5</v>
      </c>
      <c r="D97">
        <v>10</v>
      </c>
      <c r="E97">
        <v>10</v>
      </c>
      <c r="F97">
        <v>5</v>
      </c>
      <c r="G97">
        <v>5</v>
      </c>
      <c r="H97">
        <v>5</v>
      </c>
      <c r="J97" s="7">
        <f t="shared" si="1"/>
        <v>4.5</v>
      </c>
    </row>
    <row r="98" spans="1:10" ht="12.75">
      <c r="A98">
        <v>36</v>
      </c>
      <c r="B98">
        <v>5</v>
      </c>
      <c r="C98">
        <v>5</v>
      </c>
      <c r="D98">
        <v>0</v>
      </c>
      <c r="E98">
        <v>10</v>
      </c>
      <c r="F98">
        <v>7</v>
      </c>
      <c r="G98">
        <v>4</v>
      </c>
      <c r="H98">
        <v>5</v>
      </c>
      <c r="J98" s="7">
        <f t="shared" si="1"/>
        <v>3.5999999999999996</v>
      </c>
    </row>
    <row r="99" spans="1:10" ht="12.75">
      <c r="A99">
        <v>22</v>
      </c>
      <c r="B99">
        <v>5</v>
      </c>
      <c r="C99">
        <v>5</v>
      </c>
      <c r="D99">
        <v>2</v>
      </c>
      <c r="E99">
        <v>10</v>
      </c>
      <c r="F99">
        <v>0</v>
      </c>
      <c r="G99">
        <v>0</v>
      </c>
      <c r="H99">
        <v>0</v>
      </c>
      <c r="J99" s="7">
        <f t="shared" si="1"/>
        <v>2.2</v>
      </c>
    </row>
    <row r="100" spans="1:10" ht="12.75">
      <c r="A100">
        <v>49</v>
      </c>
      <c r="B100">
        <v>5</v>
      </c>
      <c r="C100">
        <v>5</v>
      </c>
      <c r="D100">
        <v>0</v>
      </c>
      <c r="E100">
        <v>25</v>
      </c>
      <c r="F100">
        <v>5</v>
      </c>
      <c r="G100">
        <v>4</v>
      </c>
      <c r="H100">
        <v>5</v>
      </c>
      <c r="J100" s="7">
        <f t="shared" si="1"/>
        <v>4.9</v>
      </c>
    </row>
    <row r="101" spans="1:10" ht="12.75">
      <c r="A101">
        <v>45</v>
      </c>
      <c r="B101">
        <v>5</v>
      </c>
      <c r="C101">
        <v>5</v>
      </c>
      <c r="D101">
        <v>10</v>
      </c>
      <c r="E101">
        <v>10</v>
      </c>
      <c r="F101">
        <v>0</v>
      </c>
      <c r="G101">
        <v>10</v>
      </c>
      <c r="H101">
        <v>5</v>
      </c>
      <c r="J101" s="7">
        <f t="shared" si="1"/>
        <v>4.5</v>
      </c>
    </row>
    <row r="102" spans="1:10" ht="12.75">
      <c r="A102">
        <v>20</v>
      </c>
      <c r="B102">
        <v>5</v>
      </c>
      <c r="C102">
        <v>5</v>
      </c>
      <c r="D102">
        <v>1</v>
      </c>
      <c r="E102">
        <v>0</v>
      </c>
      <c r="F102">
        <v>0</v>
      </c>
      <c r="G102">
        <v>4</v>
      </c>
      <c r="H102">
        <v>5</v>
      </c>
      <c r="J102" s="7">
        <f t="shared" si="1"/>
        <v>2</v>
      </c>
    </row>
    <row r="103" spans="1:10" ht="12.75">
      <c r="A103">
        <v>17</v>
      </c>
      <c r="B103">
        <v>5</v>
      </c>
      <c r="C103">
        <v>5</v>
      </c>
      <c r="D103">
        <v>2</v>
      </c>
      <c r="E103">
        <v>0</v>
      </c>
      <c r="F103">
        <v>0</v>
      </c>
      <c r="G103">
        <v>0</v>
      </c>
      <c r="H103">
        <v>5</v>
      </c>
      <c r="J103" s="7">
        <f t="shared" si="1"/>
        <v>1.7</v>
      </c>
    </row>
    <row r="104" spans="1:10" ht="12.75">
      <c r="A104">
        <v>17</v>
      </c>
      <c r="B104">
        <v>5</v>
      </c>
      <c r="C104">
        <v>5</v>
      </c>
      <c r="D104">
        <v>2</v>
      </c>
      <c r="E104">
        <v>0</v>
      </c>
      <c r="F104">
        <v>0</v>
      </c>
      <c r="G104">
        <v>0</v>
      </c>
      <c r="H104">
        <v>5</v>
      </c>
      <c r="J104" s="7">
        <f t="shared" si="1"/>
        <v>1.7</v>
      </c>
    </row>
    <row r="105" spans="1:10" ht="12.75">
      <c r="A105">
        <v>22</v>
      </c>
      <c r="B105">
        <v>5</v>
      </c>
      <c r="C105">
        <v>5</v>
      </c>
      <c r="D105">
        <v>2</v>
      </c>
      <c r="E105">
        <v>10</v>
      </c>
      <c r="F105">
        <v>0</v>
      </c>
      <c r="G105">
        <v>0</v>
      </c>
      <c r="H105">
        <v>0</v>
      </c>
      <c r="J105" s="7">
        <f t="shared" si="1"/>
        <v>2.2</v>
      </c>
    </row>
    <row r="106" spans="1:10" ht="12.75">
      <c r="A106">
        <v>67</v>
      </c>
      <c r="B106">
        <v>5</v>
      </c>
      <c r="C106">
        <v>5</v>
      </c>
      <c r="D106">
        <v>2</v>
      </c>
      <c r="E106">
        <v>30</v>
      </c>
      <c r="F106">
        <v>10</v>
      </c>
      <c r="G106">
        <v>10</v>
      </c>
      <c r="H106">
        <v>5</v>
      </c>
      <c r="J106" s="7">
        <f t="shared" si="1"/>
        <v>6.7</v>
      </c>
    </row>
    <row r="107" spans="1:10" ht="12.75">
      <c r="A107">
        <v>52</v>
      </c>
      <c r="B107">
        <v>5</v>
      </c>
      <c r="C107">
        <v>0</v>
      </c>
      <c r="D107">
        <v>5</v>
      </c>
      <c r="E107">
        <v>20</v>
      </c>
      <c r="F107">
        <v>7</v>
      </c>
      <c r="G107">
        <v>10</v>
      </c>
      <c r="H107">
        <v>5</v>
      </c>
      <c r="J107" s="7">
        <f t="shared" si="1"/>
        <v>5.2</v>
      </c>
    </row>
    <row r="108" spans="1:10" ht="12.75">
      <c r="A108">
        <v>35</v>
      </c>
      <c r="B108">
        <v>5</v>
      </c>
      <c r="C108">
        <v>5</v>
      </c>
      <c r="D108">
        <v>10</v>
      </c>
      <c r="E108">
        <v>0</v>
      </c>
      <c r="F108">
        <v>0</v>
      </c>
      <c r="G108">
        <v>10</v>
      </c>
      <c r="H108">
        <v>5</v>
      </c>
      <c r="J108" s="7">
        <f t="shared" si="1"/>
        <v>3.5</v>
      </c>
    </row>
    <row r="109" spans="1:10" ht="12.75">
      <c r="A109">
        <v>33</v>
      </c>
      <c r="B109">
        <v>5</v>
      </c>
      <c r="C109">
        <v>5</v>
      </c>
      <c r="D109">
        <v>2</v>
      </c>
      <c r="E109">
        <v>1</v>
      </c>
      <c r="F109">
        <v>5</v>
      </c>
      <c r="G109">
        <v>10</v>
      </c>
      <c r="H109">
        <v>5</v>
      </c>
      <c r="J109" s="7">
        <f t="shared" si="1"/>
        <v>3.3</v>
      </c>
    </row>
    <row r="110" spans="1:10" ht="12.75">
      <c r="A110">
        <v>20</v>
      </c>
      <c r="B110">
        <v>5</v>
      </c>
      <c r="C110">
        <v>5</v>
      </c>
      <c r="D110">
        <v>4</v>
      </c>
      <c r="E110">
        <v>0</v>
      </c>
      <c r="F110">
        <v>0</v>
      </c>
      <c r="G110">
        <v>1</v>
      </c>
      <c r="H110">
        <v>5</v>
      </c>
      <c r="J110" s="7">
        <f t="shared" si="1"/>
        <v>2</v>
      </c>
    </row>
    <row r="111" spans="1:10" ht="12.75">
      <c r="A111">
        <v>7</v>
      </c>
      <c r="B111">
        <v>2</v>
      </c>
      <c r="C111">
        <v>5</v>
      </c>
      <c r="D111">
        <v>0</v>
      </c>
      <c r="E111">
        <v>0</v>
      </c>
      <c r="F111">
        <v>0</v>
      </c>
      <c r="G111">
        <v>0</v>
      </c>
      <c r="H111">
        <v>0</v>
      </c>
      <c r="J111" s="7">
        <f t="shared" si="1"/>
        <v>0.7000000000000001</v>
      </c>
    </row>
    <row r="112" spans="1:10" ht="12.75">
      <c r="A112">
        <v>10</v>
      </c>
      <c r="B112">
        <v>5</v>
      </c>
      <c r="C112">
        <v>5</v>
      </c>
      <c r="D112">
        <v>0</v>
      </c>
      <c r="E112">
        <v>0</v>
      </c>
      <c r="F112">
        <v>0</v>
      </c>
      <c r="G112">
        <v>0</v>
      </c>
      <c r="H112">
        <v>0</v>
      </c>
      <c r="J112" s="7">
        <f t="shared" si="1"/>
        <v>1</v>
      </c>
    </row>
    <row r="113" spans="1:10" ht="12.75">
      <c r="A113">
        <v>41</v>
      </c>
      <c r="B113">
        <v>5</v>
      </c>
      <c r="C113">
        <v>5</v>
      </c>
      <c r="D113">
        <v>2</v>
      </c>
      <c r="E113">
        <v>20</v>
      </c>
      <c r="F113">
        <v>0</v>
      </c>
      <c r="G113">
        <v>4</v>
      </c>
      <c r="H113">
        <v>5</v>
      </c>
      <c r="J113" s="7">
        <f t="shared" si="1"/>
        <v>4.1</v>
      </c>
    </row>
    <row r="114" spans="1:10" ht="12.75">
      <c r="A114">
        <v>35</v>
      </c>
      <c r="B114">
        <v>5</v>
      </c>
      <c r="C114">
        <v>5</v>
      </c>
      <c r="D114">
        <v>0</v>
      </c>
      <c r="E114">
        <v>2</v>
      </c>
      <c r="F114">
        <v>8</v>
      </c>
      <c r="G114">
        <v>10</v>
      </c>
      <c r="H114">
        <v>5</v>
      </c>
      <c r="J114" s="7">
        <f t="shared" si="1"/>
        <v>3.5</v>
      </c>
    </row>
    <row r="115" spans="1:10" ht="12.75">
      <c r="A115">
        <v>21</v>
      </c>
      <c r="B115">
        <v>5</v>
      </c>
      <c r="C115">
        <v>5</v>
      </c>
      <c r="D115">
        <v>0</v>
      </c>
      <c r="E115">
        <v>0</v>
      </c>
      <c r="F115">
        <v>0</v>
      </c>
      <c r="G115">
        <v>6</v>
      </c>
      <c r="H115">
        <v>5</v>
      </c>
      <c r="J115" s="7">
        <f t="shared" si="1"/>
        <v>2.1</v>
      </c>
    </row>
    <row r="116" spans="1:10" ht="12.75">
      <c r="A116">
        <v>8</v>
      </c>
      <c r="B116">
        <v>0</v>
      </c>
      <c r="C116">
        <v>5</v>
      </c>
      <c r="D116">
        <v>0</v>
      </c>
      <c r="E116">
        <v>3</v>
      </c>
      <c r="F116">
        <v>0</v>
      </c>
      <c r="G116">
        <v>0</v>
      </c>
      <c r="H116">
        <v>0</v>
      </c>
      <c r="J116" s="7">
        <f t="shared" si="1"/>
        <v>0.8</v>
      </c>
    </row>
    <row r="117" spans="1:10" ht="12.75">
      <c r="A117">
        <v>29</v>
      </c>
      <c r="B117">
        <v>5</v>
      </c>
      <c r="C117">
        <v>5</v>
      </c>
      <c r="D117">
        <v>2</v>
      </c>
      <c r="E117">
        <v>2</v>
      </c>
      <c r="F117">
        <v>0</v>
      </c>
      <c r="G117">
        <v>10</v>
      </c>
      <c r="H117">
        <v>5</v>
      </c>
      <c r="J117" s="7">
        <f t="shared" si="1"/>
        <v>2.9</v>
      </c>
    </row>
    <row r="118" spans="1:10" ht="12.75">
      <c r="A118">
        <v>15</v>
      </c>
      <c r="B118">
        <v>5</v>
      </c>
      <c r="C118">
        <v>5</v>
      </c>
      <c r="D118">
        <v>5</v>
      </c>
      <c r="E118">
        <v>0</v>
      </c>
      <c r="F118">
        <v>0</v>
      </c>
      <c r="G118">
        <v>0</v>
      </c>
      <c r="H118">
        <v>0</v>
      </c>
      <c r="J118" s="7">
        <f t="shared" si="1"/>
        <v>1.5</v>
      </c>
    </row>
    <row r="119" spans="1:10" ht="12.75">
      <c r="A119">
        <v>2</v>
      </c>
      <c r="B119">
        <v>0</v>
      </c>
      <c r="C119">
        <v>0</v>
      </c>
      <c r="D119">
        <v>2</v>
      </c>
      <c r="E119">
        <v>0</v>
      </c>
      <c r="F119">
        <v>0</v>
      </c>
      <c r="G119">
        <v>0</v>
      </c>
      <c r="H119">
        <v>0</v>
      </c>
      <c r="J119" s="7">
        <f t="shared" si="1"/>
        <v>0.2</v>
      </c>
    </row>
    <row r="120" spans="1:10" ht="12.75">
      <c r="A120">
        <v>50</v>
      </c>
      <c r="B120">
        <v>5</v>
      </c>
      <c r="C120">
        <v>5</v>
      </c>
      <c r="D120">
        <v>0</v>
      </c>
      <c r="E120">
        <v>25</v>
      </c>
      <c r="F120">
        <v>5</v>
      </c>
      <c r="G120">
        <v>10</v>
      </c>
      <c r="H120">
        <v>0</v>
      </c>
      <c r="J120" s="7">
        <f t="shared" si="1"/>
        <v>5</v>
      </c>
    </row>
    <row r="121" spans="1:10" ht="12.75">
      <c r="A121">
        <v>17</v>
      </c>
      <c r="B121">
        <v>5</v>
      </c>
      <c r="C121">
        <v>5</v>
      </c>
      <c r="D121">
        <v>2</v>
      </c>
      <c r="E121">
        <v>0</v>
      </c>
      <c r="F121">
        <v>0</v>
      </c>
      <c r="G121">
        <v>0</v>
      </c>
      <c r="H121">
        <v>5</v>
      </c>
      <c r="J121" s="7">
        <f t="shared" si="1"/>
        <v>1.7</v>
      </c>
    </row>
    <row r="122" spans="1:10" ht="12.75">
      <c r="A122">
        <v>13</v>
      </c>
      <c r="B122">
        <v>0</v>
      </c>
      <c r="C122">
        <v>5</v>
      </c>
      <c r="D122">
        <v>8</v>
      </c>
      <c r="E122">
        <v>0</v>
      </c>
      <c r="F122">
        <v>0</v>
      </c>
      <c r="G122">
        <v>0</v>
      </c>
      <c r="H122">
        <v>0</v>
      </c>
      <c r="J122" s="7">
        <f t="shared" si="1"/>
        <v>1.3</v>
      </c>
    </row>
    <row r="123" spans="1:10" ht="12.75">
      <c r="A123">
        <v>36</v>
      </c>
      <c r="B123">
        <v>5</v>
      </c>
      <c r="C123">
        <v>5</v>
      </c>
      <c r="D123">
        <v>6</v>
      </c>
      <c r="E123">
        <v>15</v>
      </c>
      <c r="F123">
        <v>5</v>
      </c>
      <c r="G123">
        <v>0</v>
      </c>
      <c r="H123">
        <v>0</v>
      </c>
      <c r="J123" s="7">
        <f t="shared" si="1"/>
        <v>3.5999999999999996</v>
      </c>
    </row>
    <row r="124" spans="1:10" ht="12.75">
      <c r="A124">
        <v>12</v>
      </c>
      <c r="B124">
        <v>5</v>
      </c>
      <c r="C124">
        <v>5</v>
      </c>
      <c r="D124">
        <v>2</v>
      </c>
      <c r="E124">
        <v>0</v>
      </c>
      <c r="F124">
        <v>0</v>
      </c>
      <c r="G124">
        <v>0</v>
      </c>
      <c r="H124">
        <v>0</v>
      </c>
      <c r="J124" s="7">
        <f t="shared" si="1"/>
        <v>1.2</v>
      </c>
    </row>
    <row r="125" spans="1:10" ht="12.75">
      <c r="A125">
        <v>20</v>
      </c>
      <c r="B125">
        <v>5</v>
      </c>
      <c r="C125">
        <v>5</v>
      </c>
      <c r="D125">
        <v>10</v>
      </c>
      <c r="E125">
        <v>0</v>
      </c>
      <c r="F125">
        <v>0</v>
      </c>
      <c r="G125">
        <v>0</v>
      </c>
      <c r="H125">
        <v>0</v>
      </c>
      <c r="J125" s="7">
        <f t="shared" si="1"/>
        <v>2</v>
      </c>
    </row>
    <row r="126" spans="1:10" ht="12.75">
      <c r="A126">
        <v>25</v>
      </c>
      <c r="B126">
        <v>5</v>
      </c>
      <c r="C126">
        <v>5</v>
      </c>
      <c r="D126">
        <v>0</v>
      </c>
      <c r="E126">
        <v>0</v>
      </c>
      <c r="F126">
        <v>0</v>
      </c>
      <c r="G126">
        <v>10</v>
      </c>
      <c r="H126">
        <v>5</v>
      </c>
      <c r="J126" s="7">
        <f t="shared" si="1"/>
        <v>2.5</v>
      </c>
    </row>
    <row r="127" spans="1:10" ht="12.75">
      <c r="A127">
        <v>38</v>
      </c>
      <c r="B127">
        <v>5</v>
      </c>
      <c r="C127">
        <v>5</v>
      </c>
      <c r="D127">
        <v>8</v>
      </c>
      <c r="E127">
        <v>0</v>
      </c>
      <c r="F127">
        <v>5</v>
      </c>
      <c r="G127">
        <v>10</v>
      </c>
      <c r="H127">
        <v>5</v>
      </c>
      <c r="J127" s="7">
        <f t="shared" si="1"/>
        <v>3.8000000000000003</v>
      </c>
    </row>
    <row r="128" spans="1:10" ht="12.75">
      <c r="A128">
        <v>12</v>
      </c>
      <c r="B128">
        <v>5</v>
      </c>
      <c r="C128">
        <v>5</v>
      </c>
      <c r="D128">
        <v>2</v>
      </c>
      <c r="E128">
        <v>0</v>
      </c>
      <c r="F128">
        <v>0</v>
      </c>
      <c r="G128">
        <v>0</v>
      </c>
      <c r="H128">
        <v>0</v>
      </c>
      <c r="J128" s="7">
        <f t="shared" si="1"/>
        <v>1.2</v>
      </c>
    </row>
    <row r="129" spans="1:10" ht="12.75">
      <c r="A129">
        <v>19</v>
      </c>
      <c r="B129">
        <v>5</v>
      </c>
      <c r="C129">
        <v>5</v>
      </c>
      <c r="D129">
        <v>0</v>
      </c>
      <c r="E129">
        <v>0</v>
      </c>
      <c r="F129">
        <v>0</v>
      </c>
      <c r="G129">
        <v>4</v>
      </c>
      <c r="H129">
        <v>5</v>
      </c>
      <c r="J129" s="7">
        <f t="shared" si="1"/>
        <v>1.9000000000000001</v>
      </c>
    </row>
    <row r="130" spans="1:10" ht="12.75">
      <c r="A130">
        <v>13</v>
      </c>
      <c r="B130">
        <v>0</v>
      </c>
      <c r="C130">
        <v>5</v>
      </c>
      <c r="D130">
        <v>0</v>
      </c>
      <c r="E130">
        <v>0</v>
      </c>
      <c r="F130">
        <v>2</v>
      </c>
      <c r="G130">
        <v>1</v>
      </c>
      <c r="H130">
        <v>5</v>
      </c>
      <c r="J130" s="7">
        <f t="shared" si="1"/>
        <v>1.3</v>
      </c>
    </row>
    <row r="131" spans="1:10" ht="12.75">
      <c r="A131">
        <v>27</v>
      </c>
      <c r="B131">
        <v>5</v>
      </c>
      <c r="C131">
        <v>5</v>
      </c>
      <c r="D131">
        <v>2</v>
      </c>
      <c r="E131">
        <v>0</v>
      </c>
      <c r="F131">
        <v>0</v>
      </c>
      <c r="G131">
        <v>10</v>
      </c>
      <c r="H131">
        <v>5</v>
      </c>
      <c r="J131" s="7">
        <f aca="true" t="shared" si="2" ref="J131:J194">A131/75*7.5</f>
        <v>2.6999999999999997</v>
      </c>
    </row>
    <row r="132" spans="1:10" ht="12.75">
      <c r="A132">
        <v>27</v>
      </c>
      <c r="B132">
        <v>5</v>
      </c>
      <c r="C132">
        <v>5</v>
      </c>
      <c r="D132">
        <v>2</v>
      </c>
      <c r="E132">
        <v>10</v>
      </c>
      <c r="F132">
        <v>0</v>
      </c>
      <c r="G132">
        <v>0</v>
      </c>
      <c r="H132">
        <v>5</v>
      </c>
      <c r="J132" s="7">
        <f t="shared" si="2"/>
        <v>2.6999999999999997</v>
      </c>
    </row>
    <row r="133" spans="1:10" ht="12.75">
      <c r="A133">
        <v>7</v>
      </c>
      <c r="B133">
        <v>0</v>
      </c>
      <c r="C133">
        <v>5</v>
      </c>
      <c r="D133">
        <v>2</v>
      </c>
      <c r="E133">
        <v>0</v>
      </c>
      <c r="F133">
        <v>0</v>
      </c>
      <c r="G133">
        <v>0</v>
      </c>
      <c r="H133">
        <v>0</v>
      </c>
      <c r="J133" s="7">
        <f t="shared" si="2"/>
        <v>0.7000000000000001</v>
      </c>
    </row>
    <row r="134" spans="1:10" ht="12.75">
      <c r="A134">
        <v>22</v>
      </c>
      <c r="B134">
        <v>5</v>
      </c>
      <c r="C134">
        <v>5</v>
      </c>
      <c r="D134">
        <v>2</v>
      </c>
      <c r="E134">
        <v>0</v>
      </c>
      <c r="F134">
        <v>5</v>
      </c>
      <c r="G134">
        <v>0</v>
      </c>
      <c r="H134">
        <v>5</v>
      </c>
      <c r="J134" s="7">
        <f t="shared" si="2"/>
        <v>2.2</v>
      </c>
    </row>
    <row r="135" spans="1:10" ht="12.75">
      <c r="A135">
        <v>35</v>
      </c>
      <c r="B135">
        <v>5</v>
      </c>
      <c r="C135">
        <v>5</v>
      </c>
      <c r="D135">
        <v>5</v>
      </c>
      <c r="E135">
        <v>0</v>
      </c>
      <c r="F135">
        <v>5</v>
      </c>
      <c r="G135">
        <v>10</v>
      </c>
      <c r="H135">
        <v>5</v>
      </c>
      <c r="J135" s="7">
        <f t="shared" si="2"/>
        <v>3.5</v>
      </c>
    </row>
    <row r="136" spans="1:10" ht="12.75">
      <c r="A136">
        <v>25</v>
      </c>
      <c r="B136">
        <v>5</v>
      </c>
      <c r="C136">
        <v>5</v>
      </c>
      <c r="D136">
        <v>0</v>
      </c>
      <c r="E136">
        <v>0</v>
      </c>
      <c r="F136">
        <v>0</v>
      </c>
      <c r="G136">
        <v>10</v>
      </c>
      <c r="H136">
        <v>5</v>
      </c>
      <c r="J136" s="7">
        <f t="shared" si="2"/>
        <v>2.5</v>
      </c>
    </row>
    <row r="137" spans="1:10" ht="12.75">
      <c r="A137">
        <v>24</v>
      </c>
      <c r="B137">
        <v>5</v>
      </c>
      <c r="C137">
        <v>5</v>
      </c>
      <c r="D137">
        <v>0</v>
      </c>
      <c r="E137">
        <v>10</v>
      </c>
      <c r="F137">
        <v>0</v>
      </c>
      <c r="G137">
        <v>4</v>
      </c>
      <c r="H137">
        <v>0</v>
      </c>
      <c r="J137" s="7">
        <f t="shared" si="2"/>
        <v>2.4</v>
      </c>
    </row>
    <row r="138" spans="1:10" ht="12.75">
      <c r="A138">
        <v>10</v>
      </c>
      <c r="B138">
        <v>5</v>
      </c>
      <c r="C138">
        <v>5</v>
      </c>
      <c r="D138">
        <v>0</v>
      </c>
      <c r="E138">
        <v>0</v>
      </c>
      <c r="F138">
        <v>0</v>
      </c>
      <c r="G138">
        <v>0</v>
      </c>
      <c r="H138">
        <v>0</v>
      </c>
      <c r="J138" s="7">
        <f t="shared" si="2"/>
        <v>1</v>
      </c>
    </row>
    <row r="139" spans="1:10" ht="12.75">
      <c r="A139">
        <v>25</v>
      </c>
      <c r="B139">
        <v>5</v>
      </c>
      <c r="C139">
        <v>5</v>
      </c>
      <c r="D139">
        <v>10</v>
      </c>
      <c r="E139">
        <v>0</v>
      </c>
      <c r="F139">
        <v>0</v>
      </c>
      <c r="G139">
        <v>0</v>
      </c>
      <c r="H139">
        <v>5</v>
      </c>
      <c r="J139" s="7">
        <f t="shared" si="2"/>
        <v>2.5</v>
      </c>
    </row>
    <row r="140" spans="1:10" ht="12.75">
      <c r="A140">
        <v>19</v>
      </c>
      <c r="B140">
        <v>5</v>
      </c>
      <c r="C140">
        <v>5</v>
      </c>
      <c r="D140">
        <v>4</v>
      </c>
      <c r="E140">
        <v>0</v>
      </c>
      <c r="F140">
        <v>5</v>
      </c>
      <c r="G140">
        <v>0</v>
      </c>
      <c r="H140">
        <v>0</v>
      </c>
      <c r="J140" s="7">
        <f t="shared" si="2"/>
        <v>1.9000000000000001</v>
      </c>
    </row>
    <row r="141" spans="1:10" ht="12.75">
      <c r="A141">
        <v>20</v>
      </c>
      <c r="B141">
        <v>5</v>
      </c>
      <c r="C141">
        <v>5</v>
      </c>
      <c r="D141">
        <v>2</v>
      </c>
      <c r="E141">
        <v>0</v>
      </c>
      <c r="F141">
        <v>0</v>
      </c>
      <c r="G141">
        <v>3</v>
      </c>
      <c r="H141">
        <v>5</v>
      </c>
      <c r="J141" s="7">
        <f t="shared" si="2"/>
        <v>2</v>
      </c>
    </row>
    <row r="142" spans="1:10" ht="12.75">
      <c r="A142">
        <v>10</v>
      </c>
      <c r="B142">
        <v>5</v>
      </c>
      <c r="C142">
        <v>5</v>
      </c>
      <c r="D142">
        <v>0</v>
      </c>
      <c r="E142">
        <v>0</v>
      </c>
      <c r="F142">
        <v>0</v>
      </c>
      <c r="G142">
        <v>0</v>
      </c>
      <c r="H142">
        <v>0</v>
      </c>
      <c r="J142" s="7">
        <f t="shared" si="2"/>
        <v>1</v>
      </c>
    </row>
    <row r="143" spans="1:10" ht="12.75">
      <c r="A143">
        <v>21</v>
      </c>
      <c r="B143">
        <v>5</v>
      </c>
      <c r="C143">
        <v>5</v>
      </c>
      <c r="D143">
        <v>6</v>
      </c>
      <c r="E143">
        <v>0</v>
      </c>
      <c r="F143">
        <v>5</v>
      </c>
      <c r="G143">
        <v>0</v>
      </c>
      <c r="H143">
        <v>0</v>
      </c>
      <c r="J143" s="7">
        <f t="shared" si="2"/>
        <v>2.1</v>
      </c>
    </row>
    <row r="144" spans="1:10" ht="12.75">
      <c r="A144">
        <v>29</v>
      </c>
      <c r="B144">
        <v>5</v>
      </c>
      <c r="C144">
        <v>5</v>
      </c>
      <c r="D144">
        <v>2</v>
      </c>
      <c r="E144">
        <v>7</v>
      </c>
      <c r="F144">
        <v>0</v>
      </c>
      <c r="G144">
        <v>5</v>
      </c>
      <c r="H144">
        <v>5</v>
      </c>
      <c r="J144" s="7">
        <f t="shared" si="2"/>
        <v>2.9</v>
      </c>
    </row>
    <row r="145" spans="1:10" ht="12.75">
      <c r="A145">
        <v>5</v>
      </c>
      <c r="B145">
        <v>0</v>
      </c>
      <c r="C145">
        <v>5</v>
      </c>
      <c r="D145">
        <v>0</v>
      </c>
      <c r="E145">
        <v>0</v>
      </c>
      <c r="F145">
        <v>0</v>
      </c>
      <c r="G145">
        <v>0</v>
      </c>
      <c r="H145">
        <v>0</v>
      </c>
      <c r="J145" s="7">
        <f t="shared" si="2"/>
        <v>0.5</v>
      </c>
    </row>
    <row r="146" spans="1:10" ht="12.75">
      <c r="A146">
        <v>17</v>
      </c>
      <c r="B146">
        <v>0</v>
      </c>
      <c r="C146">
        <v>5</v>
      </c>
      <c r="D146">
        <v>5</v>
      </c>
      <c r="E146">
        <v>0</v>
      </c>
      <c r="F146">
        <v>0</v>
      </c>
      <c r="G146">
        <v>2</v>
      </c>
      <c r="H146">
        <v>5</v>
      </c>
      <c r="J146" s="7">
        <f t="shared" si="2"/>
        <v>1.7</v>
      </c>
    </row>
    <row r="147" spans="1:10" ht="12.75">
      <c r="A147">
        <v>25</v>
      </c>
      <c r="B147">
        <v>0</v>
      </c>
      <c r="C147">
        <v>5</v>
      </c>
      <c r="D147">
        <v>2</v>
      </c>
      <c r="E147">
        <v>0</v>
      </c>
      <c r="F147">
        <v>3</v>
      </c>
      <c r="G147">
        <v>10</v>
      </c>
      <c r="H147">
        <v>5</v>
      </c>
      <c r="J147" s="7">
        <f t="shared" si="2"/>
        <v>2.5</v>
      </c>
    </row>
    <row r="148" spans="1:10" ht="12.75">
      <c r="A148">
        <v>10</v>
      </c>
      <c r="B148">
        <v>5</v>
      </c>
      <c r="C148">
        <v>5</v>
      </c>
      <c r="D148">
        <v>0</v>
      </c>
      <c r="E148">
        <v>0</v>
      </c>
      <c r="F148">
        <v>0</v>
      </c>
      <c r="G148">
        <v>0</v>
      </c>
      <c r="H148">
        <v>0</v>
      </c>
      <c r="J148" s="7">
        <f t="shared" si="2"/>
        <v>1</v>
      </c>
    </row>
    <row r="149" spans="1:10" ht="12.75">
      <c r="A149">
        <v>25</v>
      </c>
      <c r="B149">
        <v>5</v>
      </c>
      <c r="C149">
        <v>5</v>
      </c>
      <c r="D149">
        <v>10</v>
      </c>
      <c r="E149">
        <v>0</v>
      </c>
      <c r="F149">
        <v>0</v>
      </c>
      <c r="G149">
        <v>0</v>
      </c>
      <c r="H149">
        <v>5</v>
      </c>
      <c r="J149" s="7">
        <f t="shared" si="2"/>
        <v>2.5</v>
      </c>
    </row>
    <row r="150" spans="1:10" ht="12.75">
      <c r="A150">
        <v>15</v>
      </c>
      <c r="B150">
        <v>5</v>
      </c>
      <c r="C150">
        <v>5</v>
      </c>
      <c r="D150">
        <v>0</v>
      </c>
      <c r="E150">
        <v>0</v>
      </c>
      <c r="F150">
        <v>0</v>
      </c>
      <c r="G150">
        <v>0</v>
      </c>
      <c r="H150">
        <v>5</v>
      </c>
      <c r="J150" s="7">
        <f t="shared" si="2"/>
        <v>1.5</v>
      </c>
    </row>
    <row r="151" spans="1:10" ht="12.75">
      <c r="A151">
        <v>37</v>
      </c>
      <c r="B151">
        <v>5</v>
      </c>
      <c r="C151">
        <v>5</v>
      </c>
      <c r="D151">
        <v>2</v>
      </c>
      <c r="E151">
        <v>10</v>
      </c>
      <c r="F151">
        <v>0</v>
      </c>
      <c r="G151">
        <v>10</v>
      </c>
      <c r="H151">
        <v>5</v>
      </c>
      <c r="J151" s="7">
        <f t="shared" si="2"/>
        <v>3.7</v>
      </c>
    </row>
    <row r="152" spans="1:10" ht="12.75">
      <c r="A152">
        <v>15</v>
      </c>
      <c r="B152">
        <v>0</v>
      </c>
      <c r="C152">
        <v>5</v>
      </c>
      <c r="D152">
        <v>0</v>
      </c>
      <c r="E152">
        <v>10</v>
      </c>
      <c r="F152">
        <v>0</v>
      </c>
      <c r="G152">
        <v>0</v>
      </c>
      <c r="H152">
        <v>0</v>
      </c>
      <c r="J152" s="7">
        <f t="shared" si="2"/>
        <v>1.5</v>
      </c>
    </row>
    <row r="153" spans="1:10" ht="12.75">
      <c r="A153">
        <v>15</v>
      </c>
      <c r="B153">
        <v>5</v>
      </c>
      <c r="C153">
        <v>5</v>
      </c>
      <c r="D153">
        <v>0</v>
      </c>
      <c r="E153">
        <v>0</v>
      </c>
      <c r="F153">
        <v>0</v>
      </c>
      <c r="G153">
        <v>0</v>
      </c>
      <c r="H153">
        <v>5</v>
      </c>
      <c r="J153" s="7">
        <f t="shared" si="2"/>
        <v>1.5</v>
      </c>
    </row>
    <row r="154" spans="1:10" ht="12.75">
      <c r="A154">
        <v>15</v>
      </c>
      <c r="B154">
        <v>5</v>
      </c>
      <c r="C154">
        <v>5</v>
      </c>
      <c r="D154">
        <v>5</v>
      </c>
      <c r="E154">
        <v>0</v>
      </c>
      <c r="F154">
        <v>0</v>
      </c>
      <c r="G154">
        <v>0</v>
      </c>
      <c r="H154">
        <v>0</v>
      </c>
      <c r="J154" s="7">
        <f t="shared" si="2"/>
        <v>1.5</v>
      </c>
    </row>
    <row r="155" spans="1:10" ht="12.75">
      <c r="A155">
        <v>17</v>
      </c>
      <c r="B155">
        <v>5</v>
      </c>
      <c r="C155">
        <v>5</v>
      </c>
      <c r="D155">
        <v>2</v>
      </c>
      <c r="E155">
        <v>0</v>
      </c>
      <c r="F155">
        <v>5</v>
      </c>
      <c r="G155">
        <v>0</v>
      </c>
      <c r="H155">
        <v>0</v>
      </c>
      <c r="J155" s="7">
        <f t="shared" si="2"/>
        <v>1.7</v>
      </c>
    </row>
    <row r="156" spans="1:10" ht="12.75">
      <c r="A156">
        <v>10</v>
      </c>
      <c r="B156">
        <v>5</v>
      </c>
      <c r="C156">
        <v>5</v>
      </c>
      <c r="D156">
        <v>0</v>
      </c>
      <c r="E156">
        <v>0</v>
      </c>
      <c r="F156">
        <v>0</v>
      </c>
      <c r="G156">
        <v>0</v>
      </c>
      <c r="H156">
        <v>0</v>
      </c>
      <c r="J156" s="7">
        <f t="shared" si="2"/>
        <v>1</v>
      </c>
    </row>
    <row r="157" spans="1:10" ht="12.75">
      <c r="A157">
        <v>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 s="7">
        <f t="shared" si="2"/>
        <v>0</v>
      </c>
    </row>
    <row r="158" spans="1:10" ht="12.75">
      <c r="A158">
        <v>5</v>
      </c>
      <c r="B158">
        <v>0</v>
      </c>
      <c r="C158">
        <v>5</v>
      </c>
      <c r="D158">
        <v>0</v>
      </c>
      <c r="E158">
        <v>0</v>
      </c>
      <c r="F158">
        <v>0</v>
      </c>
      <c r="G158">
        <v>0</v>
      </c>
      <c r="H158">
        <v>0</v>
      </c>
      <c r="J158" s="7">
        <f t="shared" si="2"/>
        <v>0.5</v>
      </c>
    </row>
    <row r="159" spans="1:10" ht="12.75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 s="7">
        <f t="shared" si="2"/>
        <v>0</v>
      </c>
    </row>
    <row r="160" spans="1:10" ht="12.75">
      <c r="A160">
        <v>21</v>
      </c>
      <c r="B160">
        <v>5</v>
      </c>
      <c r="C160">
        <v>5</v>
      </c>
      <c r="D160">
        <v>6</v>
      </c>
      <c r="E160">
        <v>0</v>
      </c>
      <c r="F160">
        <v>5</v>
      </c>
      <c r="G160">
        <v>0</v>
      </c>
      <c r="H160">
        <v>0</v>
      </c>
      <c r="J160" s="7">
        <f t="shared" si="2"/>
        <v>2.1</v>
      </c>
    </row>
    <row r="161" spans="1:10" ht="12.75">
      <c r="A161">
        <v>27</v>
      </c>
      <c r="B161">
        <v>5</v>
      </c>
      <c r="C161">
        <v>5</v>
      </c>
      <c r="D161">
        <v>2</v>
      </c>
      <c r="E161">
        <v>0</v>
      </c>
      <c r="F161">
        <v>0</v>
      </c>
      <c r="G161">
        <v>10</v>
      </c>
      <c r="H161">
        <v>5</v>
      </c>
      <c r="J161" s="7">
        <f t="shared" si="2"/>
        <v>2.6999999999999997</v>
      </c>
    </row>
    <row r="162" spans="1:10" ht="12.75">
      <c r="A162">
        <v>12</v>
      </c>
      <c r="B162">
        <v>5</v>
      </c>
      <c r="C162">
        <v>5</v>
      </c>
      <c r="D162">
        <v>2</v>
      </c>
      <c r="E162">
        <v>0</v>
      </c>
      <c r="F162">
        <v>0</v>
      </c>
      <c r="G162">
        <v>0</v>
      </c>
      <c r="H162">
        <v>0</v>
      </c>
      <c r="J162" s="7">
        <f t="shared" si="2"/>
        <v>1.2</v>
      </c>
    </row>
    <row r="163" spans="1:10" ht="12.75">
      <c r="A163">
        <v>10</v>
      </c>
      <c r="B163">
        <v>5</v>
      </c>
      <c r="C163">
        <v>5</v>
      </c>
      <c r="D163">
        <v>0</v>
      </c>
      <c r="E163">
        <v>0</v>
      </c>
      <c r="F163">
        <v>0</v>
      </c>
      <c r="G163">
        <v>0</v>
      </c>
      <c r="H163">
        <v>0</v>
      </c>
      <c r="J163" s="7">
        <f t="shared" si="2"/>
        <v>1</v>
      </c>
    </row>
    <row r="164" spans="1:10" ht="12.75">
      <c r="A164">
        <v>40</v>
      </c>
      <c r="B164">
        <v>5</v>
      </c>
      <c r="C164">
        <v>5</v>
      </c>
      <c r="D164">
        <v>10</v>
      </c>
      <c r="E164">
        <v>5</v>
      </c>
      <c r="F164">
        <v>0</v>
      </c>
      <c r="G164">
        <v>10</v>
      </c>
      <c r="H164">
        <v>5</v>
      </c>
      <c r="J164" s="7">
        <f t="shared" si="2"/>
        <v>4</v>
      </c>
    </row>
    <row r="165" spans="1:10" ht="12.7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 s="7">
        <f t="shared" si="2"/>
        <v>0</v>
      </c>
    </row>
    <row r="166" spans="1:10" ht="12.75">
      <c r="A166">
        <v>13</v>
      </c>
      <c r="B166">
        <v>5</v>
      </c>
      <c r="C166">
        <v>5</v>
      </c>
      <c r="D166">
        <v>3</v>
      </c>
      <c r="E166">
        <v>0</v>
      </c>
      <c r="F166">
        <v>0</v>
      </c>
      <c r="G166">
        <v>0</v>
      </c>
      <c r="H166">
        <v>0</v>
      </c>
      <c r="J166" s="7">
        <f t="shared" si="2"/>
        <v>1.3</v>
      </c>
    </row>
    <row r="167" spans="1:10" ht="12.75">
      <c r="A167">
        <v>5</v>
      </c>
      <c r="B167">
        <v>0</v>
      </c>
      <c r="C167">
        <v>5</v>
      </c>
      <c r="D167">
        <v>0</v>
      </c>
      <c r="E167">
        <v>0</v>
      </c>
      <c r="F167">
        <v>0</v>
      </c>
      <c r="G167">
        <v>0</v>
      </c>
      <c r="H167">
        <v>0</v>
      </c>
      <c r="J167" s="7">
        <f t="shared" si="2"/>
        <v>0.5</v>
      </c>
    </row>
    <row r="168" spans="1:10" ht="12.75">
      <c r="A168">
        <v>20</v>
      </c>
      <c r="B168">
        <v>5</v>
      </c>
      <c r="C168">
        <v>5</v>
      </c>
      <c r="D168">
        <v>10</v>
      </c>
      <c r="E168">
        <v>0</v>
      </c>
      <c r="F168">
        <v>0</v>
      </c>
      <c r="G168">
        <v>0</v>
      </c>
      <c r="H168">
        <v>0</v>
      </c>
      <c r="J168" s="7">
        <f t="shared" si="2"/>
        <v>2</v>
      </c>
    </row>
    <row r="169" spans="1:10" ht="12.75">
      <c r="A169">
        <v>31</v>
      </c>
      <c r="B169">
        <v>5</v>
      </c>
      <c r="C169">
        <v>5</v>
      </c>
      <c r="D169">
        <v>4</v>
      </c>
      <c r="E169">
        <v>10</v>
      </c>
      <c r="F169">
        <v>0</v>
      </c>
      <c r="G169">
        <v>2</v>
      </c>
      <c r="H169">
        <v>5</v>
      </c>
      <c r="J169" s="7">
        <f t="shared" si="2"/>
        <v>3.1</v>
      </c>
    </row>
    <row r="170" spans="1:10" ht="12.75">
      <c r="A170">
        <v>12</v>
      </c>
      <c r="B170">
        <v>5</v>
      </c>
      <c r="C170">
        <v>5</v>
      </c>
      <c r="D170">
        <v>2</v>
      </c>
      <c r="E170">
        <v>0</v>
      </c>
      <c r="F170">
        <v>0</v>
      </c>
      <c r="G170">
        <v>0</v>
      </c>
      <c r="H170">
        <v>0</v>
      </c>
      <c r="J170" s="7">
        <f t="shared" si="2"/>
        <v>1.2</v>
      </c>
    </row>
    <row r="171" spans="1:10" ht="12.75">
      <c r="A171">
        <v>16</v>
      </c>
      <c r="B171">
        <v>5</v>
      </c>
      <c r="C171">
        <v>5</v>
      </c>
      <c r="D171">
        <v>0</v>
      </c>
      <c r="E171">
        <v>1</v>
      </c>
      <c r="F171">
        <v>0</v>
      </c>
      <c r="G171">
        <v>0</v>
      </c>
      <c r="H171">
        <v>5</v>
      </c>
      <c r="J171" s="7">
        <f t="shared" si="2"/>
        <v>1.6</v>
      </c>
    </row>
    <row r="172" spans="1:10" ht="12.75">
      <c r="A172">
        <v>12</v>
      </c>
      <c r="B172">
        <v>5</v>
      </c>
      <c r="C172">
        <v>5</v>
      </c>
      <c r="D172">
        <v>2</v>
      </c>
      <c r="E172">
        <v>0</v>
      </c>
      <c r="F172">
        <v>0</v>
      </c>
      <c r="G172">
        <v>0</v>
      </c>
      <c r="H172">
        <v>0</v>
      </c>
      <c r="J172" s="7">
        <f t="shared" si="2"/>
        <v>1.2</v>
      </c>
    </row>
    <row r="173" spans="1:10" ht="12.75">
      <c r="A173">
        <v>25</v>
      </c>
      <c r="B173">
        <v>0</v>
      </c>
      <c r="C173">
        <v>5</v>
      </c>
      <c r="D173">
        <v>2</v>
      </c>
      <c r="E173">
        <v>10</v>
      </c>
      <c r="F173">
        <v>4</v>
      </c>
      <c r="G173">
        <v>4</v>
      </c>
      <c r="H173">
        <v>0</v>
      </c>
      <c r="J173" s="7">
        <f t="shared" si="2"/>
        <v>2.5</v>
      </c>
    </row>
    <row r="174" spans="1:10" ht="12.75">
      <c r="A174">
        <v>15</v>
      </c>
      <c r="B174">
        <v>5</v>
      </c>
      <c r="C174">
        <v>5</v>
      </c>
      <c r="D174">
        <v>0</v>
      </c>
      <c r="E174">
        <v>0</v>
      </c>
      <c r="F174">
        <v>5</v>
      </c>
      <c r="G174">
        <v>0</v>
      </c>
      <c r="H174">
        <v>0</v>
      </c>
      <c r="J174" s="7">
        <f t="shared" si="2"/>
        <v>1.5</v>
      </c>
    </row>
    <row r="175" spans="1:10" ht="12.75">
      <c r="A175">
        <v>10</v>
      </c>
      <c r="B175">
        <v>5</v>
      </c>
      <c r="C175">
        <v>5</v>
      </c>
      <c r="D175">
        <v>0</v>
      </c>
      <c r="E175">
        <v>0</v>
      </c>
      <c r="F175">
        <v>0</v>
      </c>
      <c r="G175">
        <v>0</v>
      </c>
      <c r="H175">
        <v>0</v>
      </c>
      <c r="J175" s="7">
        <f t="shared" si="2"/>
        <v>1</v>
      </c>
    </row>
    <row r="176" spans="1:10" ht="12.75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J176" s="7">
        <f t="shared" si="2"/>
        <v>0</v>
      </c>
    </row>
    <row r="177" spans="1:10" ht="12.75">
      <c r="A177">
        <v>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J177" s="7">
        <f t="shared" si="2"/>
        <v>0</v>
      </c>
    </row>
    <row r="178" spans="1:10" ht="12.75">
      <c r="A178">
        <v>17</v>
      </c>
      <c r="B178">
        <v>5</v>
      </c>
      <c r="C178">
        <v>5</v>
      </c>
      <c r="D178">
        <v>2</v>
      </c>
      <c r="E178">
        <v>0</v>
      </c>
      <c r="F178">
        <v>0</v>
      </c>
      <c r="G178">
        <v>0</v>
      </c>
      <c r="H178">
        <v>5</v>
      </c>
      <c r="J178" s="7">
        <f t="shared" si="2"/>
        <v>1.7</v>
      </c>
    </row>
    <row r="179" spans="1:10" ht="12.75">
      <c r="A179">
        <v>28</v>
      </c>
      <c r="B179">
        <v>5</v>
      </c>
      <c r="C179">
        <v>5</v>
      </c>
      <c r="D179">
        <v>10</v>
      </c>
      <c r="E179">
        <v>0</v>
      </c>
      <c r="F179">
        <v>0</v>
      </c>
      <c r="G179">
        <v>3</v>
      </c>
      <c r="H179">
        <v>5</v>
      </c>
      <c r="J179" s="7">
        <f t="shared" si="2"/>
        <v>2.8000000000000003</v>
      </c>
    </row>
    <row r="180" spans="1:10" ht="12.75">
      <c r="A180">
        <v>20</v>
      </c>
      <c r="B180">
        <v>5</v>
      </c>
      <c r="C180">
        <v>5</v>
      </c>
      <c r="D180">
        <v>10</v>
      </c>
      <c r="E180">
        <v>0</v>
      </c>
      <c r="F180">
        <v>0</v>
      </c>
      <c r="G180">
        <v>0</v>
      </c>
      <c r="H180">
        <v>0</v>
      </c>
      <c r="J180" s="7">
        <f t="shared" si="2"/>
        <v>2</v>
      </c>
    </row>
    <row r="181" spans="1:10" ht="12.75">
      <c r="A181">
        <v>10</v>
      </c>
      <c r="B181">
        <v>5</v>
      </c>
      <c r="C181">
        <v>5</v>
      </c>
      <c r="D181">
        <v>0</v>
      </c>
      <c r="E181">
        <v>0</v>
      </c>
      <c r="F181">
        <v>0</v>
      </c>
      <c r="G181">
        <v>0</v>
      </c>
      <c r="H181">
        <v>0</v>
      </c>
      <c r="J181" s="7">
        <f t="shared" si="2"/>
        <v>1</v>
      </c>
    </row>
    <row r="182" spans="1:10" ht="12.75">
      <c r="A182">
        <v>9</v>
      </c>
      <c r="B182">
        <v>2</v>
      </c>
      <c r="C182">
        <v>5</v>
      </c>
      <c r="D182">
        <v>2</v>
      </c>
      <c r="E182">
        <v>0</v>
      </c>
      <c r="F182">
        <v>0</v>
      </c>
      <c r="G182">
        <v>0</v>
      </c>
      <c r="H182">
        <v>0</v>
      </c>
      <c r="J182" s="7">
        <f t="shared" si="2"/>
        <v>0.8999999999999999</v>
      </c>
    </row>
    <row r="183" spans="1:10" ht="12.75">
      <c r="A183">
        <v>10</v>
      </c>
      <c r="B183">
        <v>5</v>
      </c>
      <c r="C183">
        <v>5</v>
      </c>
      <c r="D183">
        <v>0</v>
      </c>
      <c r="E183">
        <v>0</v>
      </c>
      <c r="F183">
        <v>0</v>
      </c>
      <c r="G183">
        <v>0</v>
      </c>
      <c r="H183">
        <v>0</v>
      </c>
      <c r="J183" s="7">
        <f t="shared" si="2"/>
        <v>1</v>
      </c>
    </row>
    <row r="184" spans="1:10" ht="12.75">
      <c r="A184">
        <v>14</v>
      </c>
      <c r="B184">
        <v>5</v>
      </c>
      <c r="C184">
        <v>5</v>
      </c>
      <c r="D184">
        <v>4</v>
      </c>
      <c r="E184">
        <v>0</v>
      </c>
      <c r="F184">
        <v>0</v>
      </c>
      <c r="G184">
        <v>0</v>
      </c>
      <c r="H184">
        <v>0</v>
      </c>
      <c r="J184" s="7">
        <f t="shared" si="2"/>
        <v>1.4000000000000001</v>
      </c>
    </row>
    <row r="185" spans="1:10" ht="12.75">
      <c r="A185">
        <v>2</v>
      </c>
      <c r="B185">
        <v>0</v>
      </c>
      <c r="C185">
        <v>0</v>
      </c>
      <c r="D185">
        <v>2</v>
      </c>
      <c r="E185">
        <v>0</v>
      </c>
      <c r="F185">
        <v>0</v>
      </c>
      <c r="G185">
        <v>0</v>
      </c>
      <c r="H185">
        <v>0</v>
      </c>
      <c r="J185" s="7">
        <f t="shared" si="2"/>
        <v>0.2</v>
      </c>
    </row>
    <row r="186" spans="1:10" ht="12.75">
      <c r="A186">
        <v>35</v>
      </c>
      <c r="B186">
        <v>5</v>
      </c>
      <c r="C186">
        <v>5</v>
      </c>
      <c r="D186">
        <v>10</v>
      </c>
      <c r="E186">
        <v>0</v>
      </c>
      <c r="F186">
        <v>0</v>
      </c>
      <c r="G186">
        <v>10</v>
      </c>
      <c r="H186">
        <v>5</v>
      </c>
      <c r="J186" s="7">
        <f t="shared" si="2"/>
        <v>3.5</v>
      </c>
    </row>
    <row r="187" spans="1:10" ht="12.75">
      <c r="A187">
        <v>10</v>
      </c>
      <c r="B187">
        <v>5</v>
      </c>
      <c r="C187">
        <v>5</v>
      </c>
      <c r="D187">
        <v>0</v>
      </c>
      <c r="E187">
        <v>0</v>
      </c>
      <c r="F187">
        <v>0</v>
      </c>
      <c r="G187">
        <v>0</v>
      </c>
      <c r="H187">
        <v>0</v>
      </c>
      <c r="J187" s="7">
        <f t="shared" si="2"/>
        <v>1</v>
      </c>
    </row>
    <row r="188" spans="1:10" ht="12.75">
      <c r="A188">
        <v>16</v>
      </c>
      <c r="B188">
        <v>5</v>
      </c>
      <c r="C188">
        <v>5</v>
      </c>
      <c r="D188">
        <v>6</v>
      </c>
      <c r="E188">
        <v>0</v>
      </c>
      <c r="F188">
        <v>0</v>
      </c>
      <c r="G188">
        <v>0</v>
      </c>
      <c r="H188">
        <v>0</v>
      </c>
      <c r="J188" s="7">
        <f t="shared" si="2"/>
        <v>1.6</v>
      </c>
    </row>
    <row r="189" spans="1:10" ht="12.75">
      <c r="A189">
        <v>10</v>
      </c>
      <c r="B189">
        <v>5</v>
      </c>
      <c r="C189">
        <v>5</v>
      </c>
      <c r="D189">
        <v>0</v>
      </c>
      <c r="E189">
        <v>0</v>
      </c>
      <c r="F189">
        <v>0</v>
      </c>
      <c r="G189">
        <v>0</v>
      </c>
      <c r="H189">
        <v>0</v>
      </c>
      <c r="J189" s="7">
        <f t="shared" si="2"/>
        <v>1</v>
      </c>
    </row>
    <row r="190" spans="1:10" ht="12.75">
      <c r="A190">
        <v>20</v>
      </c>
      <c r="B190">
        <v>5</v>
      </c>
      <c r="C190">
        <v>5</v>
      </c>
      <c r="D190">
        <v>10</v>
      </c>
      <c r="E190">
        <v>0</v>
      </c>
      <c r="F190">
        <v>0</v>
      </c>
      <c r="G190">
        <v>0</v>
      </c>
      <c r="H190">
        <v>0</v>
      </c>
      <c r="J190" s="7">
        <f t="shared" si="2"/>
        <v>2</v>
      </c>
    </row>
    <row r="191" spans="1:10" ht="12.75">
      <c r="A191">
        <v>7</v>
      </c>
      <c r="B191">
        <v>0</v>
      </c>
      <c r="C191">
        <v>5</v>
      </c>
      <c r="D191">
        <v>2</v>
      </c>
      <c r="E191">
        <v>0</v>
      </c>
      <c r="F191">
        <v>0</v>
      </c>
      <c r="G191">
        <v>0</v>
      </c>
      <c r="H191">
        <v>0</v>
      </c>
      <c r="J191" s="7">
        <f t="shared" si="2"/>
        <v>0.7000000000000001</v>
      </c>
    </row>
    <row r="192" spans="1:10" ht="12.75">
      <c r="A192">
        <v>37</v>
      </c>
      <c r="B192">
        <v>5</v>
      </c>
      <c r="C192">
        <v>5</v>
      </c>
      <c r="D192">
        <v>2</v>
      </c>
      <c r="E192">
        <v>10</v>
      </c>
      <c r="F192">
        <v>0</v>
      </c>
      <c r="G192">
        <v>10</v>
      </c>
      <c r="H192">
        <v>5</v>
      </c>
      <c r="J192" s="7">
        <f t="shared" si="2"/>
        <v>3.7</v>
      </c>
    </row>
    <row r="193" spans="1:10" ht="12.75">
      <c r="A193">
        <v>10</v>
      </c>
      <c r="B193">
        <v>5</v>
      </c>
      <c r="C193">
        <v>5</v>
      </c>
      <c r="D193">
        <v>0</v>
      </c>
      <c r="E193">
        <v>0</v>
      </c>
      <c r="F193">
        <v>0</v>
      </c>
      <c r="G193">
        <v>0</v>
      </c>
      <c r="H193">
        <v>0</v>
      </c>
      <c r="J193" s="7">
        <f t="shared" si="2"/>
        <v>1</v>
      </c>
    </row>
    <row r="194" spans="1:10" ht="12.75">
      <c r="A194">
        <v>18</v>
      </c>
      <c r="B194">
        <v>5</v>
      </c>
      <c r="C194">
        <v>5</v>
      </c>
      <c r="D194">
        <v>2</v>
      </c>
      <c r="E194">
        <v>0</v>
      </c>
      <c r="F194">
        <v>0</v>
      </c>
      <c r="G194">
        <v>1</v>
      </c>
      <c r="H194">
        <v>5</v>
      </c>
      <c r="J194" s="7">
        <f t="shared" si="2"/>
        <v>1.7999999999999998</v>
      </c>
    </row>
    <row r="195" spans="1:10" ht="12.75">
      <c r="A195">
        <v>10</v>
      </c>
      <c r="B195">
        <v>5</v>
      </c>
      <c r="C195">
        <v>5</v>
      </c>
      <c r="D195">
        <v>0</v>
      </c>
      <c r="E195">
        <v>0</v>
      </c>
      <c r="F195">
        <v>0</v>
      </c>
      <c r="G195">
        <v>0</v>
      </c>
      <c r="H195">
        <v>0</v>
      </c>
      <c r="J195" s="7">
        <f aca="true" t="shared" si="3" ref="J195:J257">A195/75*7.5</f>
        <v>1</v>
      </c>
    </row>
    <row r="196" spans="1:10" ht="12.75">
      <c r="A196">
        <v>10</v>
      </c>
      <c r="B196">
        <v>5</v>
      </c>
      <c r="C196">
        <v>5</v>
      </c>
      <c r="D196">
        <v>0</v>
      </c>
      <c r="E196">
        <v>0</v>
      </c>
      <c r="F196">
        <v>0</v>
      </c>
      <c r="G196">
        <v>0</v>
      </c>
      <c r="H196">
        <v>0</v>
      </c>
      <c r="J196" s="7">
        <f t="shared" si="3"/>
        <v>1</v>
      </c>
    </row>
    <row r="197" spans="1:10" ht="12.75">
      <c r="A197">
        <v>10</v>
      </c>
      <c r="B197">
        <v>5</v>
      </c>
      <c r="C197">
        <v>5</v>
      </c>
      <c r="D197">
        <v>0</v>
      </c>
      <c r="E197">
        <v>0</v>
      </c>
      <c r="F197">
        <v>0</v>
      </c>
      <c r="G197">
        <v>0</v>
      </c>
      <c r="H197">
        <v>0</v>
      </c>
      <c r="J197" s="7">
        <f t="shared" si="3"/>
        <v>1</v>
      </c>
    </row>
    <row r="198" spans="1:10" ht="12.75">
      <c r="A198">
        <v>13</v>
      </c>
      <c r="B198">
        <v>5</v>
      </c>
      <c r="C198">
        <v>5</v>
      </c>
      <c r="D198">
        <v>3</v>
      </c>
      <c r="E198">
        <v>0</v>
      </c>
      <c r="F198">
        <v>0</v>
      </c>
      <c r="G198">
        <v>0</v>
      </c>
      <c r="H198">
        <v>0</v>
      </c>
      <c r="J198" s="7">
        <f t="shared" si="3"/>
        <v>1.3</v>
      </c>
    </row>
    <row r="199" spans="1:10" ht="12.75">
      <c r="A199">
        <v>12</v>
      </c>
      <c r="B199">
        <v>5</v>
      </c>
      <c r="C199">
        <v>5</v>
      </c>
      <c r="D199">
        <v>2</v>
      </c>
      <c r="E199">
        <v>0</v>
      </c>
      <c r="F199">
        <v>0</v>
      </c>
      <c r="G199">
        <v>0</v>
      </c>
      <c r="H199">
        <v>0</v>
      </c>
      <c r="J199" s="7">
        <f t="shared" si="3"/>
        <v>1.2</v>
      </c>
    </row>
    <row r="200" spans="1:10" ht="12.75">
      <c r="A200">
        <v>7</v>
      </c>
      <c r="B200">
        <v>0</v>
      </c>
      <c r="C200">
        <v>5</v>
      </c>
      <c r="D200">
        <v>2</v>
      </c>
      <c r="E200">
        <v>0</v>
      </c>
      <c r="F200">
        <v>0</v>
      </c>
      <c r="G200">
        <v>0</v>
      </c>
      <c r="H200">
        <v>0</v>
      </c>
      <c r="J200" s="7">
        <f t="shared" si="3"/>
        <v>0.7000000000000001</v>
      </c>
    </row>
    <row r="201" spans="1:10" ht="12.75">
      <c r="A201">
        <v>5</v>
      </c>
      <c r="B201">
        <v>0</v>
      </c>
      <c r="C201">
        <v>5</v>
      </c>
      <c r="D201">
        <v>0</v>
      </c>
      <c r="E201">
        <v>0</v>
      </c>
      <c r="F201">
        <v>0</v>
      </c>
      <c r="G201">
        <v>0</v>
      </c>
      <c r="H201">
        <v>0</v>
      </c>
      <c r="J201" s="7">
        <f t="shared" si="3"/>
        <v>0.5</v>
      </c>
    </row>
    <row r="202" spans="1:10" ht="12.75">
      <c r="A202">
        <v>7</v>
      </c>
      <c r="B202">
        <v>0</v>
      </c>
      <c r="C202">
        <v>5</v>
      </c>
      <c r="D202">
        <v>2</v>
      </c>
      <c r="E202">
        <v>0</v>
      </c>
      <c r="F202">
        <v>0</v>
      </c>
      <c r="G202">
        <v>0</v>
      </c>
      <c r="H202">
        <v>0</v>
      </c>
      <c r="J202" s="7">
        <f t="shared" si="3"/>
        <v>0.7000000000000001</v>
      </c>
    </row>
    <row r="203" spans="1:10" ht="12.75">
      <c r="A203">
        <v>29</v>
      </c>
      <c r="B203">
        <v>5</v>
      </c>
      <c r="C203">
        <v>5</v>
      </c>
      <c r="D203">
        <v>0</v>
      </c>
      <c r="E203">
        <v>10</v>
      </c>
      <c r="F203">
        <v>0</v>
      </c>
      <c r="G203">
        <v>4</v>
      </c>
      <c r="H203">
        <v>5</v>
      </c>
      <c r="J203" s="7">
        <f t="shared" si="3"/>
        <v>2.9</v>
      </c>
    </row>
    <row r="204" spans="1:10" ht="12.75">
      <c r="A204">
        <v>7</v>
      </c>
      <c r="B204">
        <v>0</v>
      </c>
      <c r="C204">
        <v>5</v>
      </c>
      <c r="D204">
        <v>2</v>
      </c>
      <c r="E204">
        <v>0</v>
      </c>
      <c r="F204">
        <v>0</v>
      </c>
      <c r="G204">
        <v>0</v>
      </c>
      <c r="H204">
        <v>0</v>
      </c>
      <c r="J204" s="7">
        <f t="shared" si="3"/>
        <v>0.7000000000000001</v>
      </c>
    </row>
    <row r="205" spans="1:10" ht="12.75">
      <c r="A205">
        <v>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J205" s="7">
        <f t="shared" si="3"/>
        <v>0</v>
      </c>
    </row>
    <row r="206" spans="1:10" ht="12.75">
      <c r="A206">
        <v>5</v>
      </c>
      <c r="B206">
        <v>0</v>
      </c>
      <c r="C206">
        <v>5</v>
      </c>
      <c r="D206">
        <v>0</v>
      </c>
      <c r="E206">
        <v>0</v>
      </c>
      <c r="F206">
        <v>0</v>
      </c>
      <c r="G206">
        <v>0</v>
      </c>
      <c r="H206">
        <v>0</v>
      </c>
      <c r="J206" s="7">
        <f t="shared" si="3"/>
        <v>0.5</v>
      </c>
    </row>
    <row r="207" spans="1:10" ht="12.75">
      <c r="A207">
        <v>27</v>
      </c>
      <c r="B207">
        <v>5</v>
      </c>
      <c r="C207">
        <v>5</v>
      </c>
      <c r="D207">
        <v>2</v>
      </c>
      <c r="E207">
        <v>0</v>
      </c>
      <c r="F207">
        <v>0</v>
      </c>
      <c r="G207">
        <v>10</v>
      </c>
      <c r="H207">
        <v>5</v>
      </c>
      <c r="J207" s="7">
        <f t="shared" si="3"/>
        <v>2.6999999999999997</v>
      </c>
    </row>
    <row r="208" spans="1:10" ht="12.75">
      <c r="A208">
        <v>12</v>
      </c>
      <c r="B208">
        <v>5</v>
      </c>
      <c r="C208">
        <v>5</v>
      </c>
      <c r="D208">
        <v>2</v>
      </c>
      <c r="E208">
        <v>0</v>
      </c>
      <c r="F208">
        <v>0</v>
      </c>
      <c r="G208">
        <v>0</v>
      </c>
      <c r="H208">
        <v>0</v>
      </c>
      <c r="J208" s="7">
        <f t="shared" si="3"/>
        <v>1.2</v>
      </c>
    </row>
    <row r="209" spans="1:10" ht="12.75">
      <c r="A209">
        <v>20</v>
      </c>
      <c r="B209">
        <v>5</v>
      </c>
      <c r="C209">
        <v>5</v>
      </c>
      <c r="D209">
        <v>0</v>
      </c>
      <c r="E209">
        <v>10</v>
      </c>
      <c r="F209">
        <v>0</v>
      </c>
      <c r="G209">
        <v>0</v>
      </c>
      <c r="H209">
        <v>0</v>
      </c>
      <c r="J209" s="7">
        <f t="shared" si="3"/>
        <v>2</v>
      </c>
    </row>
    <row r="210" spans="1:10" ht="12.75">
      <c r="A210">
        <v>17</v>
      </c>
      <c r="B210">
        <v>5</v>
      </c>
      <c r="C210">
        <v>5</v>
      </c>
      <c r="D210">
        <v>2</v>
      </c>
      <c r="E210">
        <v>0</v>
      </c>
      <c r="F210">
        <v>5</v>
      </c>
      <c r="G210">
        <v>0</v>
      </c>
      <c r="H210">
        <v>0</v>
      </c>
      <c r="J210" s="7">
        <f t="shared" si="3"/>
        <v>1.7</v>
      </c>
    </row>
    <row r="211" spans="1:10" ht="12.75">
      <c r="A211">
        <v>19</v>
      </c>
      <c r="B211">
        <v>5</v>
      </c>
      <c r="C211">
        <v>5</v>
      </c>
      <c r="D211">
        <v>4</v>
      </c>
      <c r="E211">
        <v>0</v>
      </c>
      <c r="F211">
        <v>5</v>
      </c>
      <c r="G211">
        <v>0</v>
      </c>
      <c r="H211">
        <v>0</v>
      </c>
      <c r="J211" s="7">
        <f t="shared" si="3"/>
        <v>1.9000000000000001</v>
      </c>
    </row>
    <row r="212" spans="1:10" ht="12.75">
      <c r="A212">
        <v>55</v>
      </c>
      <c r="B212">
        <v>5</v>
      </c>
      <c r="C212">
        <v>5</v>
      </c>
      <c r="D212">
        <v>10</v>
      </c>
      <c r="E212">
        <v>13</v>
      </c>
      <c r="F212">
        <v>7</v>
      </c>
      <c r="G212">
        <v>10</v>
      </c>
      <c r="H212">
        <v>5</v>
      </c>
      <c r="J212" s="7">
        <f t="shared" si="3"/>
        <v>5.5</v>
      </c>
    </row>
    <row r="213" spans="1:10" ht="12.75">
      <c r="A213">
        <v>10</v>
      </c>
      <c r="B213">
        <v>5</v>
      </c>
      <c r="C213">
        <v>5</v>
      </c>
      <c r="D213">
        <v>0</v>
      </c>
      <c r="E213">
        <v>0</v>
      </c>
      <c r="F213">
        <v>0</v>
      </c>
      <c r="G213">
        <v>0</v>
      </c>
      <c r="H213">
        <v>0</v>
      </c>
      <c r="J213" s="7">
        <f t="shared" si="3"/>
        <v>1</v>
      </c>
    </row>
    <row r="214" spans="1:10" ht="12.75">
      <c r="A214">
        <v>22</v>
      </c>
      <c r="B214">
        <v>5</v>
      </c>
      <c r="C214">
        <v>5</v>
      </c>
      <c r="D214">
        <v>2</v>
      </c>
      <c r="E214">
        <v>0</v>
      </c>
      <c r="F214">
        <v>5</v>
      </c>
      <c r="G214">
        <v>0</v>
      </c>
      <c r="H214">
        <v>5</v>
      </c>
      <c r="J214" s="7">
        <f t="shared" si="3"/>
        <v>2.2</v>
      </c>
    </row>
    <row r="215" spans="1:10" ht="12.75">
      <c r="A215">
        <v>2</v>
      </c>
      <c r="B215">
        <v>0</v>
      </c>
      <c r="C215">
        <v>0</v>
      </c>
      <c r="D215">
        <v>2</v>
      </c>
      <c r="E215">
        <v>0</v>
      </c>
      <c r="F215">
        <v>0</v>
      </c>
      <c r="G215">
        <v>0</v>
      </c>
      <c r="H215">
        <v>0</v>
      </c>
      <c r="J215" s="7">
        <f t="shared" si="3"/>
        <v>0.2</v>
      </c>
    </row>
    <row r="216" spans="1:10" ht="12.75">
      <c r="A216">
        <v>10</v>
      </c>
      <c r="B216">
        <v>5</v>
      </c>
      <c r="C216">
        <v>5</v>
      </c>
      <c r="D216">
        <v>0</v>
      </c>
      <c r="E216">
        <v>0</v>
      </c>
      <c r="F216">
        <v>0</v>
      </c>
      <c r="G216">
        <v>0</v>
      </c>
      <c r="H216">
        <v>0</v>
      </c>
      <c r="J216" s="7">
        <f t="shared" si="3"/>
        <v>1</v>
      </c>
    </row>
    <row r="217" spans="1:10" ht="12.75">
      <c r="A217">
        <v>12</v>
      </c>
      <c r="B217">
        <v>5</v>
      </c>
      <c r="C217">
        <v>5</v>
      </c>
      <c r="D217">
        <v>2</v>
      </c>
      <c r="E217">
        <v>0</v>
      </c>
      <c r="F217">
        <v>0</v>
      </c>
      <c r="G217">
        <v>0</v>
      </c>
      <c r="H217">
        <v>0</v>
      </c>
      <c r="J217" s="7">
        <f t="shared" si="3"/>
        <v>1.2</v>
      </c>
    </row>
    <row r="218" spans="1:10" ht="12.75">
      <c r="A218">
        <v>15</v>
      </c>
      <c r="B218">
        <v>5</v>
      </c>
      <c r="C218">
        <v>5</v>
      </c>
      <c r="D218">
        <v>5</v>
      </c>
      <c r="E218">
        <v>0</v>
      </c>
      <c r="F218">
        <v>0</v>
      </c>
      <c r="G218">
        <v>0</v>
      </c>
      <c r="H218">
        <v>0</v>
      </c>
      <c r="J218" s="7">
        <f t="shared" si="3"/>
        <v>1.5</v>
      </c>
    </row>
    <row r="219" spans="1:10" ht="12.75">
      <c r="A219">
        <v>28</v>
      </c>
      <c r="B219">
        <v>5</v>
      </c>
      <c r="C219">
        <v>5</v>
      </c>
      <c r="D219">
        <v>8</v>
      </c>
      <c r="E219">
        <v>10</v>
      </c>
      <c r="F219">
        <v>0</v>
      </c>
      <c r="G219">
        <v>0</v>
      </c>
      <c r="H219">
        <v>0</v>
      </c>
      <c r="J219" s="7">
        <f t="shared" si="3"/>
        <v>2.8000000000000003</v>
      </c>
    </row>
    <row r="220" spans="1:10" ht="12.75">
      <c r="A220">
        <v>10</v>
      </c>
      <c r="B220">
        <v>5</v>
      </c>
      <c r="C220">
        <v>5</v>
      </c>
      <c r="D220">
        <v>0</v>
      </c>
      <c r="E220">
        <v>0</v>
      </c>
      <c r="F220">
        <v>0</v>
      </c>
      <c r="G220">
        <v>0</v>
      </c>
      <c r="H220">
        <v>0</v>
      </c>
      <c r="J220" s="7">
        <f t="shared" si="3"/>
        <v>1</v>
      </c>
    </row>
    <row r="221" spans="1:10" ht="12.75">
      <c r="A221">
        <v>10</v>
      </c>
      <c r="B221">
        <v>5</v>
      </c>
      <c r="C221">
        <v>5</v>
      </c>
      <c r="D221">
        <v>0</v>
      </c>
      <c r="E221">
        <v>0</v>
      </c>
      <c r="F221">
        <v>0</v>
      </c>
      <c r="G221">
        <v>0</v>
      </c>
      <c r="H221">
        <v>0</v>
      </c>
      <c r="J221" s="7">
        <f t="shared" si="3"/>
        <v>1</v>
      </c>
    </row>
    <row r="222" spans="1:10" ht="12.75">
      <c r="A222">
        <v>12</v>
      </c>
      <c r="B222">
        <v>5</v>
      </c>
      <c r="C222">
        <v>5</v>
      </c>
      <c r="D222">
        <v>2</v>
      </c>
      <c r="E222">
        <v>0</v>
      </c>
      <c r="F222">
        <v>0</v>
      </c>
      <c r="G222">
        <v>0</v>
      </c>
      <c r="H222">
        <v>0</v>
      </c>
      <c r="J222" s="7">
        <f t="shared" si="3"/>
        <v>1.2</v>
      </c>
    </row>
    <row r="223" spans="1:10" ht="12.75">
      <c r="A223">
        <v>12</v>
      </c>
      <c r="B223">
        <v>0</v>
      </c>
      <c r="C223">
        <v>5</v>
      </c>
      <c r="D223">
        <v>2</v>
      </c>
      <c r="E223">
        <v>0</v>
      </c>
      <c r="F223">
        <v>5</v>
      </c>
      <c r="G223">
        <v>0</v>
      </c>
      <c r="H223">
        <v>0</v>
      </c>
      <c r="J223" s="7">
        <f t="shared" si="3"/>
        <v>1.2</v>
      </c>
    </row>
    <row r="224" spans="1:10" ht="12.75">
      <c r="A224">
        <v>12</v>
      </c>
      <c r="B224">
        <v>5</v>
      </c>
      <c r="C224">
        <v>5</v>
      </c>
      <c r="D224">
        <v>2</v>
      </c>
      <c r="E224">
        <v>0</v>
      </c>
      <c r="F224">
        <v>0</v>
      </c>
      <c r="G224">
        <v>0</v>
      </c>
      <c r="H224">
        <v>0</v>
      </c>
      <c r="J224" s="7">
        <f t="shared" si="3"/>
        <v>1.2</v>
      </c>
    </row>
    <row r="225" spans="1:10" ht="12.75">
      <c r="A225">
        <v>12</v>
      </c>
      <c r="B225">
        <v>5</v>
      </c>
      <c r="C225">
        <v>5</v>
      </c>
      <c r="D225">
        <v>2</v>
      </c>
      <c r="E225">
        <v>0</v>
      </c>
      <c r="F225">
        <v>0</v>
      </c>
      <c r="G225">
        <v>0</v>
      </c>
      <c r="H225">
        <v>0</v>
      </c>
      <c r="J225" s="7">
        <f t="shared" si="3"/>
        <v>1.2</v>
      </c>
    </row>
    <row r="226" spans="1:10" ht="12.75">
      <c r="A226">
        <v>12</v>
      </c>
      <c r="B226">
        <v>5</v>
      </c>
      <c r="C226">
        <v>5</v>
      </c>
      <c r="D226">
        <v>2</v>
      </c>
      <c r="E226">
        <v>0</v>
      </c>
      <c r="F226">
        <v>0</v>
      </c>
      <c r="G226">
        <v>0</v>
      </c>
      <c r="H226">
        <v>0</v>
      </c>
      <c r="J226" s="7">
        <f t="shared" si="3"/>
        <v>1.2</v>
      </c>
    </row>
    <row r="227" spans="1:10" ht="12.75">
      <c r="A227">
        <v>10</v>
      </c>
      <c r="B227">
        <v>5</v>
      </c>
      <c r="C227">
        <v>5</v>
      </c>
      <c r="D227">
        <v>0</v>
      </c>
      <c r="E227">
        <v>0</v>
      </c>
      <c r="F227">
        <v>0</v>
      </c>
      <c r="G227">
        <v>0</v>
      </c>
      <c r="H227">
        <v>0</v>
      </c>
      <c r="J227" s="7">
        <f t="shared" si="3"/>
        <v>1</v>
      </c>
    </row>
    <row r="228" spans="1:10" ht="12.75">
      <c r="A228">
        <v>5</v>
      </c>
      <c r="B228">
        <v>0</v>
      </c>
      <c r="C228">
        <v>5</v>
      </c>
      <c r="D228">
        <v>0</v>
      </c>
      <c r="E228">
        <v>0</v>
      </c>
      <c r="F228">
        <v>0</v>
      </c>
      <c r="G228">
        <v>0</v>
      </c>
      <c r="H228">
        <v>0</v>
      </c>
      <c r="J228" s="7">
        <f t="shared" si="3"/>
        <v>0.5</v>
      </c>
    </row>
    <row r="229" spans="1:10" ht="12.75">
      <c r="A229">
        <v>12</v>
      </c>
      <c r="B229">
        <v>5</v>
      </c>
      <c r="C229">
        <v>5</v>
      </c>
      <c r="D229">
        <v>2</v>
      </c>
      <c r="E229">
        <v>0</v>
      </c>
      <c r="F229">
        <v>0</v>
      </c>
      <c r="G229">
        <v>0</v>
      </c>
      <c r="H229">
        <v>0</v>
      </c>
      <c r="J229" s="7">
        <f t="shared" si="3"/>
        <v>1.2</v>
      </c>
    </row>
    <row r="230" spans="1:10" ht="12.75">
      <c r="A230">
        <v>16</v>
      </c>
      <c r="B230">
        <v>5</v>
      </c>
      <c r="C230">
        <v>5</v>
      </c>
      <c r="D230">
        <v>2</v>
      </c>
      <c r="E230">
        <v>2</v>
      </c>
      <c r="F230">
        <v>0</v>
      </c>
      <c r="G230">
        <v>2</v>
      </c>
      <c r="H230">
        <v>0</v>
      </c>
      <c r="J230" s="7">
        <f t="shared" si="3"/>
        <v>1.6</v>
      </c>
    </row>
    <row r="231" spans="1:10" ht="12.75">
      <c r="A231">
        <v>19</v>
      </c>
      <c r="B231">
        <v>5</v>
      </c>
      <c r="C231">
        <v>5</v>
      </c>
      <c r="D231">
        <v>0</v>
      </c>
      <c r="E231">
        <v>0</v>
      </c>
      <c r="F231">
        <v>0</v>
      </c>
      <c r="G231">
        <v>4</v>
      </c>
      <c r="H231">
        <v>5</v>
      </c>
      <c r="J231" s="7">
        <f t="shared" si="3"/>
        <v>1.9000000000000001</v>
      </c>
    </row>
    <row r="232" spans="1:10" ht="12.75">
      <c r="A232">
        <v>12</v>
      </c>
      <c r="B232">
        <v>5</v>
      </c>
      <c r="C232">
        <v>5</v>
      </c>
      <c r="D232">
        <v>2</v>
      </c>
      <c r="E232">
        <v>0</v>
      </c>
      <c r="F232">
        <v>0</v>
      </c>
      <c r="G232">
        <v>0</v>
      </c>
      <c r="H232">
        <v>0</v>
      </c>
      <c r="J232" s="7">
        <f t="shared" si="3"/>
        <v>1.2</v>
      </c>
    </row>
    <row r="233" spans="1:10" ht="12.75">
      <c r="A233">
        <v>19</v>
      </c>
      <c r="B233">
        <v>5</v>
      </c>
      <c r="C233">
        <v>5</v>
      </c>
      <c r="D233">
        <v>7</v>
      </c>
      <c r="E233">
        <v>0</v>
      </c>
      <c r="F233">
        <v>2</v>
      </c>
      <c r="G233">
        <v>0</v>
      </c>
      <c r="H233">
        <v>0</v>
      </c>
      <c r="J233" s="7">
        <f t="shared" si="3"/>
        <v>1.9000000000000001</v>
      </c>
    </row>
    <row r="234" spans="1:10" ht="12.75">
      <c r="A234">
        <v>5</v>
      </c>
      <c r="B234">
        <v>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J234" s="7">
        <f t="shared" si="3"/>
        <v>0.5</v>
      </c>
    </row>
    <row r="235" spans="1:10" ht="12.75">
      <c r="A235">
        <v>25</v>
      </c>
      <c r="B235">
        <v>5</v>
      </c>
      <c r="C235">
        <v>5</v>
      </c>
      <c r="D235">
        <v>0</v>
      </c>
      <c r="E235">
        <v>0</v>
      </c>
      <c r="F235">
        <v>0</v>
      </c>
      <c r="G235">
        <v>10</v>
      </c>
      <c r="H235">
        <v>5</v>
      </c>
      <c r="J235" s="7">
        <f t="shared" si="3"/>
        <v>2.5</v>
      </c>
    </row>
    <row r="236" spans="1:10" ht="12.75">
      <c r="A236">
        <v>10</v>
      </c>
      <c r="B236">
        <v>5</v>
      </c>
      <c r="C236">
        <v>5</v>
      </c>
      <c r="D236">
        <v>0</v>
      </c>
      <c r="E236">
        <v>0</v>
      </c>
      <c r="F236">
        <v>0</v>
      </c>
      <c r="G236">
        <v>0</v>
      </c>
      <c r="H236">
        <v>0</v>
      </c>
      <c r="J236" s="7">
        <f t="shared" si="3"/>
        <v>1</v>
      </c>
    </row>
    <row r="237" spans="1:10" ht="12.75">
      <c r="A237">
        <v>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J237" s="7">
        <f t="shared" si="3"/>
        <v>0</v>
      </c>
    </row>
    <row r="238" spans="1:10" ht="12.75">
      <c r="A238">
        <v>10</v>
      </c>
      <c r="B238">
        <v>5</v>
      </c>
      <c r="C238">
        <v>5</v>
      </c>
      <c r="D238">
        <v>0</v>
      </c>
      <c r="E238">
        <v>0</v>
      </c>
      <c r="F238">
        <v>0</v>
      </c>
      <c r="G238">
        <v>0</v>
      </c>
      <c r="H238">
        <v>0</v>
      </c>
      <c r="J238" s="7">
        <f t="shared" si="3"/>
        <v>1</v>
      </c>
    </row>
    <row r="239" spans="1:10" ht="12.75">
      <c r="A239">
        <v>10</v>
      </c>
      <c r="B239">
        <v>5</v>
      </c>
      <c r="C239">
        <v>5</v>
      </c>
      <c r="D239">
        <v>0</v>
      </c>
      <c r="E239">
        <v>0</v>
      </c>
      <c r="F239">
        <v>0</v>
      </c>
      <c r="G239">
        <v>0</v>
      </c>
      <c r="H239">
        <v>0</v>
      </c>
      <c r="J239" s="7">
        <f t="shared" si="3"/>
        <v>1</v>
      </c>
    </row>
    <row r="240" spans="1:10" ht="12.75">
      <c r="A240">
        <v>10</v>
      </c>
      <c r="B240">
        <v>5</v>
      </c>
      <c r="C240">
        <v>5</v>
      </c>
      <c r="D240">
        <v>0</v>
      </c>
      <c r="E240">
        <v>0</v>
      </c>
      <c r="F240">
        <v>0</v>
      </c>
      <c r="G240">
        <v>0</v>
      </c>
      <c r="H240">
        <v>0</v>
      </c>
      <c r="J240" s="7">
        <f t="shared" si="3"/>
        <v>1</v>
      </c>
    </row>
    <row r="241" spans="1:10" ht="12.75">
      <c r="A241">
        <v>12</v>
      </c>
      <c r="B241">
        <v>5</v>
      </c>
      <c r="C241">
        <v>5</v>
      </c>
      <c r="D241">
        <v>2</v>
      </c>
      <c r="E241">
        <v>0</v>
      </c>
      <c r="F241">
        <v>0</v>
      </c>
      <c r="G241">
        <v>0</v>
      </c>
      <c r="H241">
        <v>0</v>
      </c>
      <c r="J241" s="7">
        <f t="shared" si="3"/>
        <v>1.2</v>
      </c>
    </row>
    <row r="242" spans="1:10" ht="12.75">
      <c r="A242">
        <v>7</v>
      </c>
      <c r="B242">
        <v>0</v>
      </c>
      <c r="C242">
        <v>5</v>
      </c>
      <c r="D242">
        <v>2</v>
      </c>
      <c r="E242">
        <v>0</v>
      </c>
      <c r="F242">
        <v>0</v>
      </c>
      <c r="G242">
        <v>0</v>
      </c>
      <c r="H242">
        <v>0</v>
      </c>
      <c r="J242" s="7">
        <f t="shared" si="3"/>
        <v>0.7000000000000001</v>
      </c>
    </row>
    <row r="243" spans="1:10" ht="12.75">
      <c r="A243">
        <v>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J243" s="7">
        <f t="shared" si="3"/>
        <v>0</v>
      </c>
    </row>
    <row r="244" spans="1:10" ht="12.75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J244" s="7">
        <f t="shared" si="3"/>
        <v>0</v>
      </c>
    </row>
    <row r="245" spans="1:10" ht="12.75">
      <c r="A245">
        <v>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J245" s="7">
        <f t="shared" si="3"/>
        <v>0</v>
      </c>
    </row>
    <row r="246" spans="1:10" ht="12.75">
      <c r="A246">
        <v>10</v>
      </c>
      <c r="B246">
        <v>5</v>
      </c>
      <c r="C246">
        <v>5</v>
      </c>
      <c r="D246">
        <v>0</v>
      </c>
      <c r="E246">
        <v>0</v>
      </c>
      <c r="F246">
        <v>0</v>
      </c>
      <c r="G246">
        <v>0</v>
      </c>
      <c r="H246">
        <v>0</v>
      </c>
      <c r="J246" s="7">
        <f t="shared" si="3"/>
        <v>1</v>
      </c>
    </row>
    <row r="247" spans="1:10" ht="12.75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J247" s="7">
        <f t="shared" si="3"/>
        <v>0</v>
      </c>
    </row>
    <row r="248" spans="1:10" ht="12.75">
      <c r="A248">
        <v>10</v>
      </c>
      <c r="B248">
        <v>5</v>
      </c>
      <c r="C248">
        <v>5</v>
      </c>
      <c r="D248">
        <v>0</v>
      </c>
      <c r="E248">
        <v>0</v>
      </c>
      <c r="F248">
        <v>0</v>
      </c>
      <c r="G248">
        <v>0</v>
      </c>
      <c r="H248">
        <v>0</v>
      </c>
      <c r="J248" s="7">
        <f t="shared" si="3"/>
        <v>1</v>
      </c>
    </row>
    <row r="249" spans="1:10" ht="12.75">
      <c r="A249">
        <v>15</v>
      </c>
      <c r="B249">
        <v>5</v>
      </c>
      <c r="C249">
        <v>5</v>
      </c>
      <c r="D249">
        <v>0</v>
      </c>
      <c r="E249">
        <v>0</v>
      </c>
      <c r="F249">
        <v>5</v>
      </c>
      <c r="G249">
        <v>0</v>
      </c>
      <c r="H249">
        <v>0</v>
      </c>
      <c r="J249" s="7">
        <f t="shared" si="3"/>
        <v>1.5</v>
      </c>
    </row>
    <row r="250" spans="1:10" ht="12.75">
      <c r="A250">
        <v>2</v>
      </c>
      <c r="B250">
        <v>0</v>
      </c>
      <c r="C250">
        <v>0</v>
      </c>
      <c r="D250">
        <v>2</v>
      </c>
      <c r="E250">
        <v>0</v>
      </c>
      <c r="F250">
        <v>0</v>
      </c>
      <c r="G250">
        <v>0</v>
      </c>
      <c r="H250">
        <v>0</v>
      </c>
      <c r="J250" s="7">
        <f t="shared" si="3"/>
        <v>0.2</v>
      </c>
    </row>
    <row r="251" spans="1:10" ht="12.75">
      <c r="A251">
        <v>10</v>
      </c>
      <c r="B251">
        <v>5</v>
      </c>
      <c r="C251">
        <v>5</v>
      </c>
      <c r="D251">
        <v>0</v>
      </c>
      <c r="E251">
        <v>0</v>
      </c>
      <c r="F251">
        <v>0</v>
      </c>
      <c r="G251">
        <v>0</v>
      </c>
      <c r="H251">
        <v>0</v>
      </c>
      <c r="J251" s="7">
        <f t="shared" si="3"/>
        <v>1</v>
      </c>
    </row>
    <row r="252" spans="1:10" ht="12.75">
      <c r="A252">
        <v>5</v>
      </c>
      <c r="B252">
        <v>0</v>
      </c>
      <c r="C252">
        <v>5</v>
      </c>
      <c r="D252">
        <v>0</v>
      </c>
      <c r="E252">
        <v>0</v>
      </c>
      <c r="F252">
        <v>0</v>
      </c>
      <c r="G252">
        <v>0</v>
      </c>
      <c r="H252">
        <v>0</v>
      </c>
      <c r="J252" s="7">
        <f t="shared" si="3"/>
        <v>0.5</v>
      </c>
    </row>
    <row r="253" spans="1:10" ht="12.75">
      <c r="A253">
        <v>10</v>
      </c>
      <c r="B253">
        <v>5</v>
      </c>
      <c r="C253">
        <v>5</v>
      </c>
      <c r="D253">
        <v>0</v>
      </c>
      <c r="E253">
        <v>0</v>
      </c>
      <c r="F253">
        <v>0</v>
      </c>
      <c r="G253">
        <v>0</v>
      </c>
      <c r="H253">
        <v>0</v>
      </c>
      <c r="J253" s="7">
        <f t="shared" si="3"/>
        <v>1</v>
      </c>
    </row>
    <row r="254" spans="1:10" ht="12.75">
      <c r="A254">
        <v>10</v>
      </c>
      <c r="B254">
        <v>5</v>
      </c>
      <c r="C254">
        <v>5</v>
      </c>
      <c r="D254">
        <v>0</v>
      </c>
      <c r="E254">
        <v>0</v>
      </c>
      <c r="F254">
        <v>0</v>
      </c>
      <c r="G254">
        <v>0</v>
      </c>
      <c r="H254">
        <v>0</v>
      </c>
      <c r="J254" s="7">
        <f t="shared" si="3"/>
        <v>1</v>
      </c>
    </row>
    <row r="255" spans="1:10" ht="12.75">
      <c r="A255">
        <v>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J255" s="7">
        <f t="shared" si="3"/>
        <v>0</v>
      </c>
    </row>
    <row r="256" spans="1:10" ht="12.75">
      <c r="A256">
        <v>11</v>
      </c>
      <c r="B256">
        <v>5</v>
      </c>
      <c r="C256">
        <v>5</v>
      </c>
      <c r="D256">
        <v>0</v>
      </c>
      <c r="E256">
        <v>0</v>
      </c>
      <c r="F256">
        <v>0</v>
      </c>
      <c r="G256">
        <v>1</v>
      </c>
      <c r="H256">
        <v>0</v>
      </c>
      <c r="J256" s="7">
        <f t="shared" si="3"/>
        <v>1.1</v>
      </c>
    </row>
    <row r="257" spans="1:10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J257" s="7">
        <f t="shared" si="3"/>
        <v>0</v>
      </c>
    </row>
    <row r="259" spans="1:9" ht="12.75">
      <c r="A259" s="8">
        <f>AVERAGE(A2:A257)</f>
        <v>23.01171875</v>
      </c>
      <c r="B259" s="8">
        <f aca="true" t="shared" si="4" ref="B259:H259">AVERAGE(B2:B257)</f>
        <v>4.15625</v>
      </c>
      <c r="C259" s="8">
        <f t="shared" si="4"/>
        <v>4.58984375</v>
      </c>
      <c r="D259" s="8">
        <f t="shared" si="4"/>
        <v>3.0234375</v>
      </c>
      <c r="E259" s="8">
        <f t="shared" si="4"/>
        <v>4.25390625</v>
      </c>
      <c r="F259" s="8">
        <f t="shared" si="4"/>
        <v>1.38671875</v>
      </c>
      <c r="G259" s="8">
        <f t="shared" si="4"/>
        <v>3.23828125</v>
      </c>
      <c r="H259" s="8">
        <f t="shared" si="4"/>
        <v>2.34765625</v>
      </c>
      <c r="I259" s="8"/>
    </row>
    <row r="260" spans="1:9" ht="12.75">
      <c r="A260" s="8">
        <f>A259/75*100</f>
        <v>30.682291666666668</v>
      </c>
      <c r="B260" s="8">
        <f>B259/5*100</f>
        <v>83.125</v>
      </c>
      <c r="C260" s="8">
        <f>C259/5*100</f>
        <v>91.796875</v>
      </c>
      <c r="D260" s="8">
        <f>D259/10*100</f>
        <v>30.234375000000004</v>
      </c>
      <c r="E260" s="8">
        <f>E259/30*100</f>
        <v>14.179687499999998</v>
      </c>
      <c r="F260" s="8">
        <f>F259/10*100</f>
        <v>13.8671875</v>
      </c>
      <c r="G260" s="8">
        <f>G259/10*100</f>
        <v>32.3828125</v>
      </c>
      <c r="H260" s="8">
        <f>H259/5*100</f>
        <v>46.953125</v>
      </c>
      <c r="I260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dcterms:created xsi:type="dcterms:W3CDTF">2007-07-12T18:46:07Z</dcterms:created>
  <dcterms:modified xsi:type="dcterms:W3CDTF">2007-07-31T17:48:10Z</dcterms:modified>
  <cp:category/>
  <cp:version/>
  <cp:contentType/>
  <cp:contentStatus/>
</cp:coreProperties>
</file>